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2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11.xml" ContentType="application/vnd.openxmlformats-officedocument.spreadsheetml.comments+xml"/>
  <Override PartName="/xl/comments9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6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d011bf99d38f6fe/a_US-arng/R/A_S t e v n e protokoller/"/>
    </mc:Choice>
  </mc:AlternateContent>
  <xr:revisionPtr revIDLastSave="0" documentId="8_{0F8D77CF-5548-488D-8C00-A3712203F3B4}" xr6:coauthVersionLast="45" xr6:coauthVersionMax="45" xr10:uidLastSave="{00000000-0000-0000-0000-000000000000}"/>
  <bookViews>
    <workbookView xWindow="28680" yWindow="-120" windowWidth="29040" windowHeight="15840" activeTab="15" xr2:uid="{00000000-000D-0000-FFFF-FFFF00000000}"/>
  </bookViews>
  <sheets>
    <sheet name="P1" sheetId="10" r:id="rId1"/>
    <sheet name="P2" sheetId="9" r:id="rId2"/>
    <sheet name="P3" sheetId="14" r:id="rId3"/>
    <sheet name="P4" sheetId="15" r:id="rId4"/>
    <sheet name="P5" sheetId="16" r:id="rId5"/>
    <sheet name="P6" sheetId="17" r:id="rId6"/>
    <sheet name="P7" sheetId="18" r:id="rId7"/>
    <sheet name="P8" sheetId="19" r:id="rId8"/>
    <sheet name="P9" sheetId="33" r:id="rId9"/>
    <sheet name="P10" sheetId="34" r:id="rId10"/>
    <sheet name="P11" sheetId="35" r:id="rId11"/>
    <sheet name="P12" sheetId="36" r:id="rId12"/>
    <sheet name="P13" sheetId="41" r:id="rId13"/>
    <sheet name="P14" sheetId="42" r:id="rId14"/>
    <sheet name="NM Lag " sheetId="40" r:id="rId15"/>
    <sheet name="Ranking NM Lag" sheetId="43" r:id="rId16"/>
    <sheet name="Ranking total NM Lag" sheetId="46" r:id="rId17"/>
    <sheet name="Meltzer-Malone" sheetId="37" state="hidden" r:id="rId18"/>
    <sheet name="Module1" sheetId="2" state="veryHidden" r:id="rId19"/>
  </sheets>
  <definedNames>
    <definedName name="_xlnm.Print_Area" localSheetId="14">'NM Lag '!$A$1:$P$180</definedName>
    <definedName name="_xlnm.Print_Area" localSheetId="0">'P1'!$A$1:$T$39</definedName>
    <definedName name="_xlnm.Print_Area" localSheetId="9">'P10'!$A$1:$T$39</definedName>
    <definedName name="_xlnm.Print_Area" localSheetId="10">'P11'!$A$1:$T$39</definedName>
    <definedName name="_xlnm.Print_Area" localSheetId="11">'P12'!$A$1:$T$39</definedName>
    <definedName name="_xlnm.Print_Area" localSheetId="12">'P13'!$A$1:$T$39</definedName>
    <definedName name="_xlnm.Print_Area" localSheetId="13">'P14'!$A$1:$T$39</definedName>
    <definedName name="_xlnm.Print_Area" localSheetId="1">'P2'!$A$1:$T$39</definedName>
    <definedName name="_xlnm.Print_Area" localSheetId="2">'P3'!$A$1:$T$39</definedName>
    <definedName name="_xlnm.Print_Area" localSheetId="3">'P4'!$A$1:$T$39</definedName>
    <definedName name="_xlnm.Print_Area" localSheetId="4">'P5'!$A$1:$T$39</definedName>
    <definedName name="_xlnm.Print_Area" localSheetId="5">'P6'!$A$1:$T$39</definedName>
    <definedName name="_xlnm.Print_Area" localSheetId="6">'P7'!$A$1:$T$39</definedName>
    <definedName name="_xlnm.Print_Area" localSheetId="7">'P8'!$A$1:$T$39</definedName>
    <definedName name="_xlnm.Print_Area" localSheetId="8">'P9'!$A$1:$T$39</definedName>
    <definedName name="_xlnm.Print_Area" localSheetId="15">'Ranking NM Lag'!$A$1:$O$135</definedName>
    <definedName name="_xlnm.Print_Area" localSheetId="16">'Ranking total NM Lag'!$A$1:$O$128</definedName>
    <definedName name="_xlnm.Print_Titles" localSheetId="15">'Ranking NM Lag'!#REF!</definedName>
    <definedName name="_xlnm.Print_Titles" localSheetId="16">'Ranking total NM Lag'!#REF!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O132" i="43" l="1"/>
  <c r="O125" i="43"/>
  <c r="O126" i="43"/>
  <c r="O135" i="43"/>
  <c r="O134" i="43"/>
  <c r="O128" i="43"/>
  <c r="O133" i="43"/>
  <c r="O131" i="43"/>
  <c r="O123" i="43"/>
  <c r="O124" i="43"/>
  <c r="O121" i="43"/>
  <c r="O118" i="43"/>
  <c r="O130" i="43"/>
  <c r="O127" i="43"/>
  <c r="O129" i="43"/>
  <c r="O119" i="43"/>
  <c r="P40" i="40" l="1"/>
  <c r="P29" i="40"/>
  <c r="C42" i="40" l="1"/>
  <c r="C41" i="40"/>
  <c r="C40" i="40"/>
  <c r="C39" i="40"/>
  <c r="C37" i="40"/>
  <c r="C36" i="40"/>
  <c r="C35" i="40"/>
  <c r="C34" i="40"/>
  <c r="C32" i="40"/>
  <c r="C31" i="40"/>
  <c r="C30" i="40"/>
  <c r="C29" i="40"/>
  <c r="C27" i="40"/>
  <c r="C26" i="40"/>
  <c r="C25" i="40"/>
  <c r="C24" i="40"/>
  <c r="K98" i="46" l="1"/>
  <c r="J98" i="46"/>
  <c r="I98" i="46"/>
  <c r="H98" i="46"/>
  <c r="G98" i="46"/>
  <c r="F98" i="46"/>
  <c r="E98" i="46"/>
  <c r="D98" i="46"/>
  <c r="C98" i="46"/>
  <c r="B98" i="46"/>
  <c r="K108" i="46"/>
  <c r="J108" i="46"/>
  <c r="I108" i="46"/>
  <c r="H108" i="46"/>
  <c r="G108" i="46"/>
  <c r="F108" i="46"/>
  <c r="E108" i="46"/>
  <c r="D108" i="46"/>
  <c r="C108" i="46"/>
  <c r="B108" i="46"/>
  <c r="K85" i="46"/>
  <c r="J85" i="46"/>
  <c r="I85" i="46"/>
  <c r="H85" i="46"/>
  <c r="G85" i="46"/>
  <c r="F85" i="46"/>
  <c r="E85" i="46"/>
  <c r="D85" i="46"/>
  <c r="C85" i="46"/>
  <c r="B85" i="46"/>
  <c r="K91" i="46"/>
  <c r="J91" i="46"/>
  <c r="I91" i="46"/>
  <c r="H91" i="46"/>
  <c r="G91" i="46"/>
  <c r="F91" i="46"/>
  <c r="E91" i="46"/>
  <c r="D91" i="46"/>
  <c r="C91" i="46"/>
  <c r="B91" i="46"/>
  <c r="K75" i="46"/>
  <c r="J75" i="46"/>
  <c r="I75" i="46"/>
  <c r="H75" i="46"/>
  <c r="G75" i="46"/>
  <c r="F75" i="46"/>
  <c r="E75" i="46"/>
  <c r="D75" i="46"/>
  <c r="C75" i="46"/>
  <c r="B75" i="46"/>
  <c r="K74" i="46"/>
  <c r="J74" i="46"/>
  <c r="I74" i="46"/>
  <c r="H74" i="46"/>
  <c r="G74" i="46"/>
  <c r="F74" i="46"/>
  <c r="E74" i="46"/>
  <c r="D74" i="46"/>
  <c r="C74" i="46"/>
  <c r="B74" i="46"/>
  <c r="K79" i="46"/>
  <c r="J79" i="46"/>
  <c r="I79" i="46"/>
  <c r="H79" i="46"/>
  <c r="G79" i="46"/>
  <c r="F79" i="46"/>
  <c r="E79" i="46"/>
  <c r="D79" i="46"/>
  <c r="C79" i="46"/>
  <c r="B79" i="46"/>
  <c r="K72" i="46"/>
  <c r="J72" i="46"/>
  <c r="I72" i="46"/>
  <c r="H72" i="46"/>
  <c r="G72" i="46"/>
  <c r="F72" i="46"/>
  <c r="E72" i="46"/>
  <c r="D72" i="46"/>
  <c r="C72" i="46"/>
  <c r="B72" i="46"/>
  <c r="K71" i="46"/>
  <c r="J71" i="46"/>
  <c r="I71" i="46"/>
  <c r="H71" i="46"/>
  <c r="G71" i="46"/>
  <c r="F71" i="46"/>
  <c r="E71" i="46"/>
  <c r="D71" i="46"/>
  <c r="C71" i="46"/>
  <c r="B71" i="46"/>
  <c r="K77" i="46"/>
  <c r="J77" i="46"/>
  <c r="I77" i="46"/>
  <c r="H77" i="46"/>
  <c r="G77" i="46"/>
  <c r="F77" i="46"/>
  <c r="E77" i="46"/>
  <c r="D77" i="46"/>
  <c r="C77" i="46"/>
  <c r="B77" i="46"/>
  <c r="K83" i="46"/>
  <c r="J83" i="46"/>
  <c r="I83" i="46"/>
  <c r="H83" i="46"/>
  <c r="G83" i="46"/>
  <c r="F83" i="46"/>
  <c r="E83" i="46"/>
  <c r="D83" i="46"/>
  <c r="C83" i="46"/>
  <c r="B83" i="46"/>
  <c r="K81" i="46"/>
  <c r="J81" i="46"/>
  <c r="I81" i="46"/>
  <c r="H81" i="46"/>
  <c r="G81" i="46"/>
  <c r="F81" i="46"/>
  <c r="E81" i="46"/>
  <c r="D81" i="46"/>
  <c r="C81" i="46"/>
  <c r="B81" i="46"/>
  <c r="K78" i="46"/>
  <c r="J78" i="46"/>
  <c r="I78" i="46"/>
  <c r="H78" i="46"/>
  <c r="G78" i="46"/>
  <c r="F78" i="46"/>
  <c r="E78" i="46"/>
  <c r="D78" i="46"/>
  <c r="C78" i="46"/>
  <c r="B78" i="46"/>
  <c r="K107" i="46"/>
  <c r="J107" i="46"/>
  <c r="I107" i="46"/>
  <c r="H107" i="46"/>
  <c r="G107" i="46"/>
  <c r="F107" i="46"/>
  <c r="E107" i="46"/>
  <c r="D107" i="46"/>
  <c r="C107" i="46"/>
  <c r="B107" i="46"/>
  <c r="K122" i="46"/>
  <c r="J122" i="46"/>
  <c r="I122" i="46"/>
  <c r="H122" i="46"/>
  <c r="G122" i="46"/>
  <c r="F122" i="46"/>
  <c r="E122" i="46"/>
  <c r="D122" i="46"/>
  <c r="C122" i="46"/>
  <c r="B122" i="46"/>
  <c r="K76" i="46"/>
  <c r="J76" i="46"/>
  <c r="I76" i="46"/>
  <c r="H76" i="46"/>
  <c r="G76" i="46"/>
  <c r="F76" i="46"/>
  <c r="E76" i="46"/>
  <c r="D76" i="46"/>
  <c r="C76" i="46"/>
  <c r="B76" i="46"/>
  <c r="K73" i="46"/>
  <c r="J73" i="46"/>
  <c r="I73" i="46"/>
  <c r="H73" i="46"/>
  <c r="G73" i="46"/>
  <c r="F73" i="46"/>
  <c r="E73" i="46"/>
  <c r="D73" i="46"/>
  <c r="C73" i="46"/>
  <c r="B73" i="46"/>
  <c r="K82" i="46"/>
  <c r="J82" i="46"/>
  <c r="I82" i="46"/>
  <c r="H82" i="46"/>
  <c r="G82" i="46"/>
  <c r="F82" i="46"/>
  <c r="E82" i="46"/>
  <c r="D82" i="46"/>
  <c r="C82" i="46"/>
  <c r="B82" i="46"/>
  <c r="K128" i="46"/>
  <c r="J128" i="46"/>
  <c r="I128" i="46"/>
  <c r="H128" i="46"/>
  <c r="G128" i="46"/>
  <c r="F128" i="46"/>
  <c r="E128" i="46"/>
  <c r="D128" i="46"/>
  <c r="C128" i="46"/>
  <c r="B128" i="46"/>
  <c r="K84" i="46"/>
  <c r="J84" i="46"/>
  <c r="I84" i="46"/>
  <c r="H84" i="46"/>
  <c r="G84" i="46"/>
  <c r="F84" i="46"/>
  <c r="E84" i="46"/>
  <c r="D84" i="46"/>
  <c r="C84" i="46"/>
  <c r="B84" i="46"/>
  <c r="K80" i="46"/>
  <c r="J80" i="46"/>
  <c r="I80" i="46"/>
  <c r="H80" i="46"/>
  <c r="G80" i="46"/>
  <c r="F80" i="46"/>
  <c r="E80" i="46"/>
  <c r="D80" i="46"/>
  <c r="C80" i="46"/>
  <c r="B80" i="46"/>
  <c r="K95" i="46"/>
  <c r="J95" i="46"/>
  <c r="I95" i="46"/>
  <c r="H95" i="46"/>
  <c r="G95" i="46"/>
  <c r="F95" i="46"/>
  <c r="E95" i="46"/>
  <c r="D95" i="46"/>
  <c r="C95" i="46"/>
  <c r="B95" i="46"/>
  <c r="K87" i="46"/>
  <c r="J87" i="46"/>
  <c r="I87" i="46"/>
  <c r="H87" i="46"/>
  <c r="G87" i="46"/>
  <c r="F87" i="46"/>
  <c r="E87" i="46"/>
  <c r="D87" i="46"/>
  <c r="C87" i="46"/>
  <c r="B87" i="46"/>
  <c r="K86" i="46"/>
  <c r="J86" i="46"/>
  <c r="I86" i="46"/>
  <c r="H86" i="46"/>
  <c r="G86" i="46"/>
  <c r="F86" i="46"/>
  <c r="E86" i="46"/>
  <c r="D86" i="46"/>
  <c r="C86" i="46"/>
  <c r="B86" i="46"/>
  <c r="K106" i="46"/>
  <c r="J106" i="46"/>
  <c r="I106" i="46"/>
  <c r="H106" i="46"/>
  <c r="G106" i="46"/>
  <c r="F106" i="46"/>
  <c r="E106" i="46"/>
  <c r="D106" i="46"/>
  <c r="C106" i="46"/>
  <c r="B106" i="46"/>
  <c r="K111" i="46"/>
  <c r="J111" i="46"/>
  <c r="I111" i="46"/>
  <c r="H111" i="46"/>
  <c r="G111" i="46"/>
  <c r="F111" i="46"/>
  <c r="E111" i="46"/>
  <c r="D111" i="46"/>
  <c r="C111" i="46"/>
  <c r="B111" i="46"/>
  <c r="K103" i="46"/>
  <c r="J103" i="46"/>
  <c r="I103" i="46"/>
  <c r="H103" i="46"/>
  <c r="G103" i="46"/>
  <c r="F103" i="46"/>
  <c r="E103" i="46"/>
  <c r="D103" i="46"/>
  <c r="C103" i="46"/>
  <c r="B103" i="46"/>
  <c r="K116" i="46"/>
  <c r="J116" i="46"/>
  <c r="I116" i="46"/>
  <c r="H116" i="46"/>
  <c r="G116" i="46"/>
  <c r="F116" i="46"/>
  <c r="E116" i="46"/>
  <c r="D116" i="46"/>
  <c r="C116" i="46"/>
  <c r="B116" i="46"/>
  <c r="K101" i="46"/>
  <c r="J101" i="46"/>
  <c r="I101" i="46"/>
  <c r="H101" i="46"/>
  <c r="G101" i="46"/>
  <c r="F101" i="46"/>
  <c r="E101" i="46"/>
  <c r="D101" i="46"/>
  <c r="C101" i="46"/>
  <c r="B101" i="46"/>
  <c r="K112" i="46"/>
  <c r="J112" i="46"/>
  <c r="I112" i="46"/>
  <c r="H112" i="46"/>
  <c r="G112" i="46"/>
  <c r="F112" i="46"/>
  <c r="E112" i="46"/>
  <c r="D112" i="46"/>
  <c r="C112" i="46"/>
  <c r="B112" i="46"/>
  <c r="K114" i="46"/>
  <c r="J114" i="46"/>
  <c r="I114" i="46"/>
  <c r="H114" i="46"/>
  <c r="G114" i="46"/>
  <c r="F114" i="46"/>
  <c r="E114" i="46"/>
  <c r="D114" i="46"/>
  <c r="C114" i="46"/>
  <c r="B114" i="46"/>
  <c r="K115" i="46"/>
  <c r="J115" i="46"/>
  <c r="I115" i="46"/>
  <c r="H115" i="46"/>
  <c r="G115" i="46"/>
  <c r="F115" i="46"/>
  <c r="E115" i="46"/>
  <c r="D115" i="46"/>
  <c r="C115" i="46"/>
  <c r="B115" i="46"/>
  <c r="K119" i="46"/>
  <c r="J119" i="46"/>
  <c r="I119" i="46"/>
  <c r="H119" i="46"/>
  <c r="G119" i="46"/>
  <c r="F119" i="46"/>
  <c r="E119" i="46"/>
  <c r="D119" i="46"/>
  <c r="C119" i="46"/>
  <c r="B119" i="46"/>
  <c r="K109" i="46"/>
  <c r="J109" i="46"/>
  <c r="I109" i="46"/>
  <c r="H109" i="46"/>
  <c r="G109" i="46"/>
  <c r="F109" i="46"/>
  <c r="E109" i="46"/>
  <c r="D109" i="46"/>
  <c r="C109" i="46"/>
  <c r="B109" i="46"/>
  <c r="K121" i="46"/>
  <c r="J121" i="46"/>
  <c r="I121" i="46"/>
  <c r="H121" i="46"/>
  <c r="G121" i="46"/>
  <c r="F121" i="46"/>
  <c r="E121" i="46"/>
  <c r="D121" i="46"/>
  <c r="C121" i="46"/>
  <c r="B121" i="46"/>
  <c r="K123" i="46"/>
  <c r="J123" i="46"/>
  <c r="I123" i="46"/>
  <c r="H123" i="46"/>
  <c r="G123" i="46"/>
  <c r="F123" i="46"/>
  <c r="E123" i="46"/>
  <c r="D123" i="46"/>
  <c r="C123" i="46"/>
  <c r="B123" i="46"/>
  <c r="K88" i="46"/>
  <c r="J88" i="46"/>
  <c r="I88" i="46"/>
  <c r="H88" i="46"/>
  <c r="G88" i="46"/>
  <c r="F88" i="46"/>
  <c r="E88" i="46"/>
  <c r="D88" i="46"/>
  <c r="C88" i="46"/>
  <c r="B88" i="46"/>
  <c r="K99" i="46"/>
  <c r="J99" i="46"/>
  <c r="I99" i="46"/>
  <c r="H99" i="46"/>
  <c r="G99" i="46"/>
  <c r="F99" i="46"/>
  <c r="E99" i="46"/>
  <c r="D99" i="46"/>
  <c r="C99" i="46"/>
  <c r="B99" i="46"/>
  <c r="K120" i="46"/>
  <c r="J120" i="46"/>
  <c r="I120" i="46"/>
  <c r="H120" i="46"/>
  <c r="G120" i="46"/>
  <c r="F120" i="46"/>
  <c r="E120" i="46"/>
  <c r="D120" i="46"/>
  <c r="C120" i="46"/>
  <c r="B120" i="46"/>
  <c r="K97" i="46"/>
  <c r="J97" i="46"/>
  <c r="I97" i="46"/>
  <c r="H97" i="46"/>
  <c r="G97" i="46"/>
  <c r="F97" i="46"/>
  <c r="E97" i="46"/>
  <c r="D97" i="46"/>
  <c r="C97" i="46"/>
  <c r="B97" i="46"/>
  <c r="K104" i="46"/>
  <c r="J104" i="46"/>
  <c r="I104" i="46"/>
  <c r="H104" i="46"/>
  <c r="G104" i="46"/>
  <c r="F104" i="46"/>
  <c r="E104" i="46"/>
  <c r="D104" i="46"/>
  <c r="C104" i="46"/>
  <c r="B104" i="46"/>
  <c r="K127" i="46"/>
  <c r="J127" i="46"/>
  <c r="I127" i="46"/>
  <c r="H127" i="46"/>
  <c r="G127" i="46"/>
  <c r="F127" i="46"/>
  <c r="E127" i="46"/>
  <c r="D127" i="46"/>
  <c r="C127" i="46"/>
  <c r="B127" i="46"/>
  <c r="K126" i="46"/>
  <c r="J126" i="46"/>
  <c r="I126" i="46"/>
  <c r="H126" i="46"/>
  <c r="G126" i="46"/>
  <c r="F126" i="46"/>
  <c r="E126" i="46"/>
  <c r="D126" i="46"/>
  <c r="C126" i="46"/>
  <c r="B126" i="46"/>
  <c r="K118" i="46"/>
  <c r="J118" i="46"/>
  <c r="I118" i="46"/>
  <c r="H118" i="46"/>
  <c r="G118" i="46"/>
  <c r="F118" i="46"/>
  <c r="E118" i="46"/>
  <c r="D118" i="46"/>
  <c r="C118" i="46"/>
  <c r="B118" i="46"/>
  <c r="K105" i="46"/>
  <c r="J105" i="46"/>
  <c r="I105" i="46"/>
  <c r="H105" i="46"/>
  <c r="G105" i="46"/>
  <c r="F105" i="46"/>
  <c r="E105" i="46"/>
  <c r="D105" i="46"/>
  <c r="C105" i="46"/>
  <c r="B105" i="46"/>
  <c r="K117" i="46"/>
  <c r="J117" i="46"/>
  <c r="I117" i="46"/>
  <c r="H117" i="46"/>
  <c r="G117" i="46"/>
  <c r="F117" i="46"/>
  <c r="E117" i="46"/>
  <c r="D117" i="46"/>
  <c r="C117" i="46"/>
  <c r="B117" i="46"/>
  <c r="K89" i="46"/>
  <c r="J89" i="46"/>
  <c r="I89" i="46"/>
  <c r="H89" i="46"/>
  <c r="G89" i="46"/>
  <c r="F89" i="46"/>
  <c r="E89" i="46"/>
  <c r="D89" i="46"/>
  <c r="C89" i="46"/>
  <c r="B89" i="46"/>
  <c r="K94" i="46"/>
  <c r="J94" i="46"/>
  <c r="I94" i="46"/>
  <c r="H94" i="46"/>
  <c r="G94" i="46"/>
  <c r="F94" i="46"/>
  <c r="E94" i="46"/>
  <c r="D94" i="46"/>
  <c r="C94" i="46"/>
  <c r="B94" i="46"/>
  <c r="K90" i="46"/>
  <c r="J90" i="46"/>
  <c r="I90" i="46"/>
  <c r="H90" i="46"/>
  <c r="G90" i="46"/>
  <c r="F90" i="46"/>
  <c r="E90" i="46"/>
  <c r="D90" i="46"/>
  <c r="C90" i="46"/>
  <c r="B90" i="46"/>
  <c r="K93" i="46"/>
  <c r="J93" i="46"/>
  <c r="I93" i="46"/>
  <c r="H93" i="46"/>
  <c r="G93" i="46"/>
  <c r="F93" i="46"/>
  <c r="E93" i="46"/>
  <c r="D93" i="46"/>
  <c r="C93" i="46"/>
  <c r="B93" i="46"/>
  <c r="K102" i="46"/>
  <c r="J102" i="46"/>
  <c r="I102" i="46"/>
  <c r="H102" i="46"/>
  <c r="G102" i="46"/>
  <c r="F102" i="46"/>
  <c r="E102" i="46"/>
  <c r="D102" i="46"/>
  <c r="C102" i="46"/>
  <c r="B102" i="46"/>
  <c r="K113" i="46"/>
  <c r="J113" i="46"/>
  <c r="I113" i="46"/>
  <c r="H113" i="46"/>
  <c r="G113" i="46"/>
  <c r="F113" i="46"/>
  <c r="E113" i="46"/>
  <c r="D113" i="46"/>
  <c r="C113" i="46"/>
  <c r="B113" i="46"/>
  <c r="K100" i="46"/>
  <c r="J100" i="46"/>
  <c r="I100" i="46"/>
  <c r="H100" i="46"/>
  <c r="G100" i="46"/>
  <c r="F100" i="46"/>
  <c r="E100" i="46"/>
  <c r="D100" i="46"/>
  <c r="C100" i="46"/>
  <c r="B100" i="46"/>
  <c r="K92" i="46"/>
  <c r="J92" i="46"/>
  <c r="I92" i="46"/>
  <c r="H92" i="46"/>
  <c r="G92" i="46"/>
  <c r="F92" i="46"/>
  <c r="E92" i="46"/>
  <c r="D92" i="46"/>
  <c r="C92" i="46"/>
  <c r="B92" i="46"/>
  <c r="K124" i="46"/>
  <c r="J124" i="46"/>
  <c r="I124" i="46"/>
  <c r="H124" i="46"/>
  <c r="G124" i="46"/>
  <c r="F124" i="46"/>
  <c r="E124" i="46"/>
  <c r="D124" i="46"/>
  <c r="C124" i="46"/>
  <c r="B124" i="46"/>
  <c r="K110" i="46"/>
  <c r="J110" i="46"/>
  <c r="I110" i="46"/>
  <c r="H110" i="46"/>
  <c r="G110" i="46"/>
  <c r="F110" i="46"/>
  <c r="E110" i="46"/>
  <c r="D110" i="46"/>
  <c r="C110" i="46"/>
  <c r="B110" i="46"/>
  <c r="K125" i="46"/>
  <c r="J125" i="46"/>
  <c r="I125" i="46"/>
  <c r="H125" i="46"/>
  <c r="G125" i="46"/>
  <c r="F125" i="46"/>
  <c r="E125" i="46"/>
  <c r="D125" i="46"/>
  <c r="C125" i="46"/>
  <c r="B125" i="46"/>
  <c r="K96" i="46"/>
  <c r="J96" i="46"/>
  <c r="I96" i="46"/>
  <c r="H96" i="46"/>
  <c r="G96" i="46"/>
  <c r="F96" i="46"/>
  <c r="E96" i="46"/>
  <c r="D96" i="46"/>
  <c r="C96" i="46"/>
  <c r="B96" i="46"/>
  <c r="K8" i="46"/>
  <c r="J8" i="46"/>
  <c r="I8" i="46"/>
  <c r="H8" i="46"/>
  <c r="G8" i="46"/>
  <c r="F8" i="46"/>
  <c r="E8" i="46"/>
  <c r="D8" i="46"/>
  <c r="C8" i="46"/>
  <c r="B8" i="46"/>
  <c r="K27" i="46"/>
  <c r="J27" i="46"/>
  <c r="I27" i="46"/>
  <c r="H27" i="46"/>
  <c r="G27" i="46"/>
  <c r="F27" i="46"/>
  <c r="E27" i="46"/>
  <c r="D27" i="46"/>
  <c r="C27" i="46"/>
  <c r="B27" i="46"/>
  <c r="K10" i="46"/>
  <c r="J10" i="46"/>
  <c r="I10" i="46"/>
  <c r="H10" i="46"/>
  <c r="G10" i="46"/>
  <c r="F10" i="46"/>
  <c r="E10" i="46"/>
  <c r="D10" i="46"/>
  <c r="C10" i="46"/>
  <c r="B10" i="46"/>
  <c r="K7" i="46"/>
  <c r="J7" i="46"/>
  <c r="I7" i="46"/>
  <c r="H7" i="46"/>
  <c r="G7" i="46"/>
  <c r="F7" i="46"/>
  <c r="E7" i="46"/>
  <c r="D7" i="46"/>
  <c r="C7" i="46"/>
  <c r="B7" i="46"/>
  <c r="K13" i="46"/>
  <c r="J13" i="46"/>
  <c r="I13" i="46"/>
  <c r="H13" i="46"/>
  <c r="G13" i="46"/>
  <c r="F13" i="46"/>
  <c r="E13" i="46"/>
  <c r="D13" i="46"/>
  <c r="C13" i="46"/>
  <c r="B13" i="46"/>
  <c r="K21" i="46"/>
  <c r="J21" i="46"/>
  <c r="I21" i="46"/>
  <c r="H21" i="46"/>
  <c r="G21" i="46"/>
  <c r="F21" i="46"/>
  <c r="E21" i="46"/>
  <c r="D21" i="46"/>
  <c r="C21" i="46"/>
  <c r="B21" i="46"/>
  <c r="K14" i="46"/>
  <c r="J14" i="46"/>
  <c r="I14" i="46"/>
  <c r="H14" i="46"/>
  <c r="G14" i="46"/>
  <c r="F14" i="46"/>
  <c r="E14" i="46"/>
  <c r="D14" i="46"/>
  <c r="C14" i="46"/>
  <c r="B14" i="46"/>
  <c r="K15" i="46"/>
  <c r="J15" i="46"/>
  <c r="I15" i="46"/>
  <c r="H15" i="46"/>
  <c r="G15" i="46"/>
  <c r="F15" i="46"/>
  <c r="E15" i="46"/>
  <c r="D15" i="46"/>
  <c r="C15" i="46"/>
  <c r="B15" i="46"/>
  <c r="K22" i="46"/>
  <c r="J22" i="46"/>
  <c r="I22" i="46"/>
  <c r="H22" i="46"/>
  <c r="G22" i="46"/>
  <c r="F22" i="46"/>
  <c r="E22" i="46"/>
  <c r="D22" i="46"/>
  <c r="C22" i="46"/>
  <c r="B22" i="46"/>
  <c r="K16" i="46"/>
  <c r="J16" i="46"/>
  <c r="I16" i="46"/>
  <c r="H16" i="46"/>
  <c r="G16" i="46"/>
  <c r="F16" i="46"/>
  <c r="E16" i="46"/>
  <c r="D16" i="46"/>
  <c r="C16" i="46"/>
  <c r="B16" i="46"/>
  <c r="K17" i="46"/>
  <c r="J17" i="46"/>
  <c r="I17" i="46"/>
  <c r="H17" i="46"/>
  <c r="G17" i="46"/>
  <c r="F17" i="46"/>
  <c r="E17" i="46"/>
  <c r="D17" i="46"/>
  <c r="C17" i="46"/>
  <c r="B17" i="46"/>
  <c r="K31" i="46"/>
  <c r="J31" i="46"/>
  <c r="I31" i="46"/>
  <c r="H31" i="46"/>
  <c r="G31" i="46"/>
  <c r="F31" i="46"/>
  <c r="E31" i="46"/>
  <c r="D31" i="46"/>
  <c r="C31" i="46"/>
  <c r="B31" i="46"/>
  <c r="K66" i="46"/>
  <c r="J66" i="46"/>
  <c r="I66" i="46"/>
  <c r="H66" i="46"/>
  <c r="G66" i="46"/>
  <c r="F66" i="46"/>
  <c r="E66" i="46"/>
  <c r="D66" i="46"/>
  <c r="C66" i="46"/>
  <c r="B66" i="46"/>
  <c r="K37" i="46"/>
  <c r="J37" i="46"/>
  <c r="I37" i="46"/>
  <c r="H37" i="46"/>
  <c r="G37" i="46"/>
  <c r="F37" i="46"/>
  <c r="E37" i="46"/>
  <c r="D37" i="46"/>
  <c r="C37" i="46"/>
  <c r="B37" i="46"/>
  <c r="K57" i="46"/>
  <c r="J57" i="46"/>
  <c r="I57" i="46"/>
  <c r="H57" i="46"/>
  <c r="G57" i="46"/>
  <c r="F57" i="46"/>
  <c r="E57" i="46"/>
  <c r="D57" i="46"/>
  <c r="C57" i="46"/>
  <c r="B57" i="46"/>
  <c r="K43" i="46"/>
  <c r="J43" i="46"/>
  <c r="I43" i="46"/>
  <c r="H43" i="46"/>
  <c r="G43" i="46"/>
  <c r="F43" i="46"/>
  <c r="E43" i="46"/>
  <c r="D43" i="46"/>
  <c r="C43" i="46"/>
  <c r="B43" i="46"/>
  <c r="K55" i="46"/>
  <c r="J55" i="46"/>
  <c r="I55" i="46"/>
  <c r="H55" i="46"/>
  <c r="G55" i="46"/>
  <c r="F55" i="46"/>
  <c r="E55" i="46"/>
  <c r="D55" i="46"/>
  <c r="C55" i="46"/>
  <c r="B55" i="46"/>
  <c r="K54" i="46"/>
  <c r="J54" i="46"/>
  <c r="I54" i="46"/>
  <c r="H54" i="46"/>
  <c r="G54" i="46"/>
  <c r="F54" i="46"/>
  <c r="E54" i="46"/>
  <c r="D54" i="46"/>
  <c r="C54" i="46"/>
  <c r="B54" i="46"/>
  <c r="K58" i="46"/>
  <c r="J58" i="46"/>
  <c r="I58" i="46"/>
  <c r="H58" i="46"/>
  <c r="G58" i="46"/>
  <c r="F58" i="46"/>
  <c r="E58" i="46"/>
  <c r="D58" i="46"/>
  <c r="C58" i="46"/>
  <c r="B58" i="46"/>
  <c r="K51" i="46"/>
  <c r="J51" i="46"/>
  <c r="I51" i="46"/>
  <c r="H51" i="46"/>
  <c r="G51" i="46"/>
  <c r="F51" i="46"/>
  <c r="E51" i="46"/>
  <c r="D51" i="46"/>
  <c r="C51" i="46"/>
  <c r="B51" i="46"/>
  <c r="K42" i="46"/>
  <c r="J42" i="46"/>
  <c r="I42" i="46"/>
  <c r="H42" i="46"/>
  <c r="G42" i="46"/>
  <c r="F42" i="46"/>
  <c r="E42" i="46"/>
  <c r="D42" i="46"/>
  <c r="C42" i="46"/>
  <c r="B42" i="46"/>
  <c r="K35" i="46"/>
  <c r="J35" i="46"/>
  <c r="I35" i="46"/>
  <c r="H35" i="46"/>
  <c r="G35" i="46"/>
  <c r="F35" i="46"/>
  <c r="E35" i="46"/>
  <c r="D35" i="46"/>
  <c r="C35" i="46"/>
  <c r="B35" i="46"/>
  <c r="K25" i="46"/>
  <c r="J25" i="46"/>
  <c r="I25" i="46"/>
  <c r="H25" i="46"/>
  <c r="G25" i="46"/>
  <c r="F25" i="46"/>
  <c r="E25" i="46"/>
  <c r="D25" i="46"/>
  <c r="C25" i="46"/>
  <c r="B25" i="46"/>
  <c r="K53" i="46"/>
  <c r="J53" i="46"/>
  <c r="I53" i="46"/>
  <c r="H53" i="46"/>
  <c r="G53" i="46"/>
  <c r="F53" i="46"/>
  <c r="E53" i="46"/>
  <c r="D53" i="46"/>
  <c r="C53" i="46"/>
  <c r="B53" i="46"/>
  <c r="K62" i="46"/>
  <c r="J62" i="46"/>
  <c r="I62" i="46"/>
  <c r="H62" i="46"/>
  <c r="G62" i="46"/>
  <c r="F62" i="46"/>
  <c r="E62" i="46"/>
  <c r="D62" i="46"/>
  <c r="C62" i="46"/>
  <c r="B62" i="46"/>
  <c r="K39" i="46"/>
  <c r="J39" i="46"/>
  <c r="I39" i="46"/>
  <c r="H39" i="46"/>
  <c r="G39" i="46"/>
  <c r="F39" i="46"/>
  <c r="E39" i="46"/>
  <c r="D39" i="46"/>
  <c r="C39" i="46"/>
  <c r="B39" i="46"/>
  <c r="K24" i="46"/>
  <c r="J24" i="46"/>
  <c r="I24" i="46"/>
  <c r="H24" i="46"/>
  <c r="G24" i="46"/>
  <c r="F24" i="46"/>
  <c r="E24" i="46"/>
  <c r="D24" i="46"/>
  <c r="C24" i="46"/>
  <c r="B24" i="46"/>
  <c r="K48" i="46"/>
  <c r="J48" i="46"/>
  <c r="I48" i="46"/>
  <c r="H48" i="46"/>
  <c r="G48" i="46"/>
  <c r="F48" i="46"/>
  <c r="E48" i="46"/>
  <c r="D48" i="46"/>
  <c r="C48" i="46"/>
  <c r="B48" i="46"/>
  <c r="K26" i="46"/>
  <c r="J26" i="46"/>
  <c r="I26" i="46"/>
  <c r="H26" i="46"/>
  <c r="G26" i="46"/>
  <c r="F26" i="46"/>
  <c r="E26" i="46"/>
  <c r="D26" i="46"/>
  <c r="C26" i="46"/>
  <c r="B26" i="46"/>
  <c r="K63" i="46"/>
  <c r="J63" i="46"/>
  <c r="I63" i="46"/>
  <c r="H63" i="46"/>
  <c r="G63" i="46"/>
  <c r="F63" i="46"/>
  <c r="E63" i="46"/>
  <c r="D63" i="46"/>
  <c r="C63" i="46"/>
  <c r="B63" i="46"/>
  <c r="K47" i="46"/>
  <c r="J47" i="46"/>
  <c r="I47" i="46"/>
  <c r="H47" i="46"/>
  <c r="G47" i="46"/>
  <c r="F47" i="46"/>
  <c r="E47" i="46"/>
  <c r="D47" i="46"/>
  <c r="C47" i="46"/>
  <c r="B47" i="46"/>
  <c r="K52" i="46"/>
  <c r="J52" i="46"/>
  <c r="I52" i="46"/>
  <c r="H52" i="46"/>
  <c r="G52" i="46"/>
  <c r="F52" i="46"/>
  <c r="E52" i="46"/>
  <c r="D52" i="46"/>
  <c r="C52" i="46"/>
  <c r="B52" i="46"/>
  <c r="K36" i="46"/>
  <c r="J36" i="46"/>
  <c r="I36" i="46"/>
  <c r="H36" i="46"/>
  <c r="G36" i="46"/>
  <c r="F36" i="46"/>
  <c r="E36" i="46"/>
  <c r="D36" i="46"/>
  <c r="C36" i="46"/>
  <c r="B36" i="46"/>
  <c r="K32" i="46"/>
  <c r="J32" i="46"/>
  <c r="I32" i="46"/>
  <c r="H32" i="46"/>
  <c r="G32" i="46"/>
  <c r="F32" i="46"/>
  <c r="E32" i="46"/>
  <c r="D32" i="46"/>
  <c r="C32" i="46"/>
  <c r="B32" i="46"/>
  <c r="K41" i="46"/>
  <c r="J41" i="46"/>
  <c r="I41" i="46"/>
  <c r="H41" i="46"/>
  <c r="G41" i="46"/>
  <c r="F41" i="46"/>
  <c r="E41" i="46"/>
  <c r="D41" i="46"/>
  <c r="C41" i="46"/>
  <c r="B41" i="46"/>
  <c r="K56" i="46"/>
  <c r="J56" i="46"/>
  <c r="I56" i="46"/>
  <c r="H56" i="46"/>
  <c r="G56" i="46"/>
  <c r="F56" i="46"/>
  <c r="E56" i="46"/>
  <c r="D56" i="46"/>
  <c r="C56" i="46"/>
  <c r="B56" i="46"/>
  <c r="K50" i="46"/>
  <c r="J50" i="46"/>
  <c r="I50" i="46"/>
  <c r="H50" i="46"/>
  <c r="G50" i="46"/>
  <c r="F50" i="46"/>
  <c r="E50" i="46"/>
  <c r="D50" i="46"/>
  <c r="C50" i="46"/>
  <c r="B50" i="46"/>
  <c r="K34" i="46"/>
  <c r="J34" i="46"/>
  <c r="I34" i="46"/>
  <c r="H34" i="46"/>
  <c r="G34" i="46"/>
  <c r="F34" i="46"/>
  <c r="E34" i="46"/>
  <c r="D34" i="46"/>
  <c r="C34" i="46"/>
  <c r="B34" i="46"/>
  <c r="K30" i="46"/>
  <c r="J30" i="46"/>
  <c r="I30" i="46"/>
  <c r="H30" i="46"/>
  <c r="G30" i="46"/>
  <c r="F30" i="46"/>
  <c r="E30" i="46"/>
  <c r="D30" i="46"/>
  <c r="C30" i="46"/>
  <c r="B30" i="46"/>
  <c r="K64" i="46"/>
  <c r="J64" i="46"/>
  <c r="I64" i="46"/>
  <c r="H64" i="46"/>
  <c r="G64" i="46"/>
  <c r="F64" i="46"/>
  <c r="E64" i="46"/>
  <c r="D64" i="46"/>
  <c r="C64" i="46"/>
  <c r="B64" i="46"/>
  <c r="K59" i="46"/>
  <c r="J59" i="46"/>
  <c r="I59" i="46"/>
  <c r="H59" i="46"/>
  <c r="G59" i="46"/>
  <c r="F59" i="46"/>
  <c r="E59" i="46"/>
  <c r="D59" i="46"/>
  <c r="C59" i="46"/>
  <c r="B59" i="46"/>
  <c r="K60" i="46"/>
  <c r="J60" i="46"/>
  <c r="I60" i="46"/>
  <c r="H60" i="46"/>
  <c r="G60" i="46"/>
  <c r="F60" i="46"/>
  <c r="E60" i="46"/>
  <c r="D60" i="46"/>
  <c r="C60" i="46"/>
  <c r="B60" i="46"/>
  <c r="K46" i="46"/>
  <c r="J46" i="46"/>
  <c r="I46" i="46"/>
  <c r="H46" i="46"/>
  <c r="G46" i="46"/>
  <c r="F46" i="46"/>
  <c r="E46" i="46"/>
  <c r="D46" i="46"/>
  <c r="C46" i="46"/>
  <c r="B46" i="46"/>
  <c r="K20" i="46"/>
  <c r="J20" i="46"/>
  <c r="I20" i="46"/>
  <c r="H20" i="46"/>
  <c r="G20" i="46"/>
  <c r="F20" i="46"/>
  <c r="E20" i="46"/>
  <c r="D20" i="46"/>
  <c r="C20" i="46"/>
  <c r="B20" i="46"/>
  <c r="K29" i="46"/>
  <c r="J29" i="46"/>
  <c r="I29" i="46"/>
  <c r="H29" i="46"/>
  <c r="G29" i="46"/>
  <c r="F29" i="46"/>
  <c r="E29" i="46"/>
  <c r="D29" i="46"/>
  <c r="C29" i="46"/>
  <c r="B29" i="46"/>
  <c r="K38" i="46"/>
  <c r="J38" i="46"/>
  <c r="I38" i="46"/>
  <c r="H38" i="46"/>
  <c r="G38" i="46"/>
  <c r="F38" i="46"/>
  <c r="E38" i="46"/>
  <c r="D38" i="46"/>
  <c r="C38" i="46"/>
  <c r="B38" i="46"/>
  <c r="K61" i="46"/>
  <c r="J61" i="46"/>
  <c r="I61" i="46"/>
  <c r="H61" i="46"/>
  <c r="G61" i="46"/>
  <c r="F61" i="46"/>
  <c r="E61" i="46"/>
  <c r="D61" i="46"/>
  <c r="C61" i="46"/>
  <c r="B61" i="46"/>
  <c r="K40" i="46"/>
  <c r="J40" i="46"/>
  <c r="I40" i="46"/>
  <c r="H40" i="46"/>
  <c r="G40" i="46"/>
  <c r="F40" i="46"/>
  <c r="E40" i="46"/>
  <c r="D40" i="46"/>
  <c r="C40" i="46"/>
  <c r="B40" i="46"/>
  <c r="K44" i="46"/>
  <c r="J44" i="46"/>
  <c r="I44" i="46"/>
  <c r="H44" i="46"/>
  <c r="G44" i="46"/>
  <c r="F44" i="46"/>
  <c r="E44" i="46"/>
  <c r="D44" i="46"/>
  <c r="C44" i="46"/>
  <c r="B44" i="46"/>
  <c r="K67" i="46"/>
  <c r="J67" i="46"/>
  <c r="I67" i="46"/>
  <c r="H67" i="46"/>
  <c r="G67" i="46"/>
  <c r="F67" i="46"/>
  <c r="E67" i="46"/>
  <c r="D67" i="46"/>
  <c r="C67" i="46"/>
  <c r="B67" i="46"/>
  <c r="K33" i="46"/>
  <c r="J33" i="46"/>
  <c r="I33" i="46"/>
  <c r="H33" i="46"/>
  <c r="G33" i="46"/>
  <c r="F33" i="46"/>
  <c r="E33" i="46"/>
  <c r="D33" i="46"/>
  <c r="C33" i="46"/>
  <c r="B33" i="46"/>
  <c r="K9" i="46"/>
  <c r="J9" i="46"/>
  <c r="I9" i="46"/>
  <c r="H9" i="46"/>
  <c r="G9" i="46"/>
  <c r="F9" i="46"/>
  <c r="E9" i="46"/>
  <c r="D9" i="46"/>
  <c r="C9" i="46"/>
  <c r="B9" i="46"/>
  <c r="K19" i="46"/>
  <c r="J19" i="46"/>
  <c r="I19" i="46"/>
  <c r="H19" i="46"/>
  <c r="G19" i="46"/>
  <c r="F19" i="46"/>
  <c r="E19" i="46"/>
  <c r="D19" i="46"/>
  <c r="C19" i="46"/>
  <c r="B19" i="46"/>
  <c r="K45" i="46"/>
  <c r="J45" i="46"/>
  <c r="I45" i="46"/>
  <c r="H45" i="46"/>
  <c r="G45" i="46"/>
  <c r="F45" i="46"/>
  <c r="E45" i="46"/>
  <c r="D45" i="46"/>
  <c r="C45" i="46"/>
  <c r="B45" i="46"/>
  <c r="K65" i="46"/>
  <c r="J65" i="46"/>
  <c r="I65" i="46"/>
  <c r="H65" i="46"/>
  <c r="G65" i="46"/>
  <c r="F65" i="46"/>
  <c r="E65" i="46"/>
  <c r="D65" i="46"/>
  <c r="C65" i="46"/>
  <c r="B65" i="46"/>
  <c r="K49" i="46"/>
  <c r="J49" i="46"/>
  <c r="I49" i="46"/>
  <c r="H49" i="46"/>
  <c r="G49" i="46"/>
  <c r="F49" i="46"/>
  <c r="E49" i="46"/>
  <c r="D49" i="46"/>
  <c r="C49" i="46"/>
  <c r="B49" i="46"/>
  <c r="K12" i="46"/>
  <c r="J12" i="46"/>
  <c r="I12" i="46"/>
  <c r="H12" i="46"/>
  <c r="G12" i="46"/>
  <c r="F12" i="46"/>
  <c r="E12" i="46"/>
  <c r="D12" i="46"/>
  <c r="C12" i="46"/>
  <c r="B12" i="46"/>
  <c r="K6" i="46"/>
  <c r="J6" i="46"/>
  <c r="I6" i="46"/>
  <c r="H6" i="46"/>
  <c r="G6" i="46"/>
  <c r="F6" i="46"/>
  <c r="E6" i="46"/>
  <c r="D6" i="46"/>
  <c r="C6" i="46"/>
  <c r="B6" i="46"/>
  <c r="K28" i="46"/>
  <c r="J28" i="46"/>
  <c r="I28" i="46"/>
  <c r="H28" i="46"/>
  <c r="G28" i="46"/>
  <c r="F28" i="46"/>
  <c r="E28" i="46"/>
  <c r="D28" i="46"/>
  <c r="C28" i="46"/>
  <c r="B28" i="46"/>
  <c r="K23" i="46"/>
  <c r="J23" i="46"/>
  <c r="I23" i="46"/>
  <c r="H23" i="46"/>
  <c r="G23" i="46"/>
  <c r="F23" i="46"/>
  <c r="E23" i="46"/>
  <c r="D23" i="46"/>
  <c r="C23" i="46"/>
  <c r="B23" i="46"/>
  <c r="K11" i="46"/>
  <c r="J11" i="46"/>
  <c r="I11" i="46"/>
  <c r="H11" i="46"/>
  <c r="G11" i="46"/>
  <c r="F11" i="46"/>
  <c r="E11" i="46"/>
  <c r="D11" i="46"/>
  <c r="C11" i="46"/>
  <c r="B11" i="46"/>
  <c r="K18" i="46"/>
  <c r="J18" i="46"/>
  <c r="I18" i="46"/>
  <c r="H18" i="46"/>
  <c r="G18" i="46"/>
  <c r="F18" i="46"/>
  <c r="E18" i="46"/>
  <c r="D18" i="46"/>
  <c r="C18" i="46"/>
  <c r="B18" i="46"/>
  <c r="E2" i="46"/>
  <c r="J42" i="40" l="1"/>
  <c r="J41" i="40"/>
  <c r="J40" i="40"/>
  <c r="J39" i="40"/>
  <c r="J27" i="40"/>
  <c r="J26" i="40"/>
  <c r="J25" i="40"/>
  <c r="J24" i="40"/>
  <c r="J37" i="40"/>
  <c r="J36" i="40"/>
  <c r="J35" i="40"/>
  <c r="J34" i="40"/>
  <c r="J32" i="40"/>
  <c r="J31" i="40"/>
  <c r="J30" i="40"/>
  <c r="J29" i="40"/>
  <c r="G42" i="40"/>
  <c r="G41" i="40"/>
  <c r="G40" i="40"/>
  <c r="G39" i="40"/>
  <c r="G27" i="40"/>
  <c r="G26" i="40"/>
  <c r="G25" i="40"/>
  <c r="G24" i="40"/>
  <c r="G37" i="40"/>
  <c r="G36" i="40"/>
  <c r="G35" i="40"/>
  <c r="G34" i="40"/>
  <c r="G32" i="40"/>
  <c r="G31" i="40"/>
  <c r="G30" i="40"/>
  <c r="G29" i="40"/>
  <c r="E24" i="40"/>
  <c r="L24" i="40" l="1"/>
  <c r="K24" i="40"/>
  <c r="I24" i="40"/>
  <c r="H24" i="40"/>
  <c r="F24" i="40"/>
  <c r="D24" i="40"/>
  <c r="B24" i="40"/>
  <c r="B25" i="40"/>
  <c r="D25" i="40"/>
  <c r="E25" i="40"/>
  <c r="F25" i="40"/>
  <c r="H25" i="40"/>
  <c r="I25" i="40"/>
  <c r="K25" i="40"/>
  <c r="L25" i="40"/>
  <c r="V24" i="40" l="1"/>
  <c r="U24" i="40"/>
  <c r="W24" i="40" l="1"/>
  <c r="R24" i="40" s="1"/>
  <c r="D8" i="43"/>
  <c r="L178" i="40"/>
  <c r="K178" i="40"/>
  <c r="J178" i="40"/>
  <c r="I178" i="40"/>
  <c r="H178" i="40"/>
  <c r="G178" i="40"/>
  <c r="F178" i="40"/>
  <c r="E178" i="40"/>
  <c r="D178" i="40"/>
  <c r="C178" i="40"/>
  <c r="B178" i="40"/>
  <c r="U178" i="40" l="1"/>
  <c r="V178" i="40"/>
  <c r="L62" i="40"/>
  <c r="K62" i="40"/>
  <c r="J62" i="40"/>
  <c r="I62" i="40"/>
  <c r="H62" i="40"/>
  <c r="G62" i="40"/>
  <c r="F62" i="40"/>
  <c r="E62" i="40"/>
  <c r="D62" i="40"/>
  <c r="C62" i="40"/>
  <c r="B62" i="40"/>
  <c r="R178" i="40" l="1"/>
  <c r="V62" i="40"/>
  <c r="U62" i="40"/>
  <c r="R62" i="40" l="1"/>
  <c r="V25" i="40"/>
  <c r="U25" i="40"/>
  <c r="E47" i="40"/>
  <c r="W25" i="40" l="1"/>
  <c r="R25" i="40" s="1"/>
  <c r="B149" i="40" l="1"/>
  <c r="C149" i="40"/>
  <c r="D149" i="40"/>
  <c r="E149" i="40"/>
  <c r="F149" i="40"/>
  <c r="G149" i="40"/>
  <c r="H149" i="40"/>
  <c r="I149" i="40"/>
  <c r="J149" i="40"/>
  <c r="K149" i="40"/>
  <c r="L149" i="40"/>
  <c r="B143" i="40"/>
  <c r="C143" i="40"/>
  <c r="D143" i="40"/>
  <c r="E143" i="40"/>
  <c r="F143" i="40"/>
  <c r="G143" i="40"/>
  <c r="H143" i="40"/>
  <c r="I143" i="40"/>
  <c r="J143" i="40"/>
  <c r="K143" i="40"/>
  <c r="L143" i="40"/>
  <c r="B147" i="40"/>
  <c r="C147" i="40"/>
  <c r="D147" i="40"/>
  <c r="E147" i="40"/>
  <c r="F147" i="40"/>
  <c r="G147" i="40"/>
  <c r="H147" i="40"/>
  <c r="I147" i="40"/>
  <c r="J147" i="40"/>
  <c r="K147" i="40"/>
  <c r="L147" i="40"/>
  <c r="B146" i="40"/>
  <c r="C146" i="40"/>
  <c r="D146" i="40"/>
  <c r="E146" i="40"/>
  <c r="F146" i="40"/>
  <c r="G146" i="40"/>
  <c r="H146" i="40"/>
  <c r="I146" i="40"/>
  <c r="J146" i="40"/>
  <c r="K146" i="40"/>
  <c r="L146" i="40"/>
  <c r="B135" i="40"/>
  <c r="C135" i="40"/>
  <c r="D135" i="40"/>
  <c r="E135" i="40"/>
  <c r="F135" i="40"/>
  <c r="G135" i="40"/>
  <c r="H135" i="40"/>
  <c r="I135" i="40"/>
  <c r="J135" i="40"/>
  <c r="K135" i="40"/>
  <c r="L135" i="40"/>
  <c r="B140" i="40"/>
  <c r="C140" i="40"/>
  <c r="D140" i="40"/>
  <c r="E140" i="40"/>
  <c r="F140" i="40"/>
  <c r="G140" i="40"/>
  <c r="H140" i="40"/>
  <c r="I140" i="40"/>
  <c r="J140" i="40"/>
  <c r="K140" i="40"/>
  <c r="L140" i="40"/>
  <c r="U135" i="40" l="1"/>
  <c r="V146" i="40"/>
  <c r="U149" i="40"/>
  <c r="V135" i="40"/>
  <c r="U143" i="40"/>
  <c r="V149" i="40"/>
  <c r="V140" i="40"/>
  <c r="U147" i="40"/>
  <c r="V143" i="40"/>
  <c r="U140" i="40"/>
  <c r="U146" i="40"/>
  <c r="V147" i="40"/>
  <c r="K59" i="43"/>
  <c r="J59" i="43"/>
  <c r="I59" i="43"/>
  <c r="H59" i="43"/>
  <c r="G59" i="43"/>
  <c r="F59" i="43"/>
  <c r="E59" i="43"/>
  <c r="D59" i="43"/>
  <c r="C59" i="43"/>
  <c r="B59" i="43"/>
  <c r="K38" i="43"/>
  <c r="J38" i="43"/>
  <c r="I38" i="43"/>
  <c r="H38" i="43"/>
  <c r="G38" i="43"/>
  <c r="F38" i="43"/>
  <c r="E38" i="43"/>
  <c r="D38" i="43"/>
  <c r="C38" i="43"/>
  <c r="B53" i="43"/>
  <c r="K51" i="43"/>
  <c r="J51" i="43"/>
  <c r="I51" i="43"/>
  <c r="H51" i="43"/>
  <c r="G51" i="43"/>
  <c r="F51" i="43"/>
  <c r="E51" i="43"/>
  <c r="D51" i="43"/>
  <c r="C51" i="43"/>
  <c r="B52" i="43"/>
  <c r="K49" i="43"/>
  <c r="J49" i="43"/>
  <c r="I49" i="43"/>
  <c r="H49" i="43"/>
  <c r="G49" i="43"/>
  <c r="F49" i="43"/>
  <c r="E49" i="43"/>
  <c r="D49" i="43"/>
  <c r="C49" i="43"/>
  <c r="B46" i="43"/>
  <c r="K41" i="43"/>
  <c r="J41" i="43"/>
  <c r="I41" i="43"/>
  <c r="H41" i="43"/>
  <c r="G41" i="43"/>
  <c r="F41" i="43"/>
  <c r="E41" i="43"/>
  <c r="D41" i="43"/>
  <c r="C41" i="43"/>
  <c r="B41" i="43"/>
  <c r="K46" i="43"/>
  <c r="J46" i="43"/>
  <c r="I46" i="43"/>
  <c r="H46" i="43"/>
  <c r="G46" i="43"/>
  <c r="F46" i="43"/>
  <c r="E46" i="43"/>
  <c r="D46" i="43"/>
  <c r="C46" i="43"/>
  <c r="B38" i="43"/>
  <c r="K15" i="43"/>
  <c r="J15" i="43"/>
  <c r="I15" i="43"/>
  <c r="H15" i="43"/>
  <c r="G15" i="43"/>
  <c r="F15" i="43"/>
  <c r="E15" i="43"/>
  <c r="D15" i="43"/>
  <c r="C15" i="43"/>
  <c r="B15" i="43"/>
  <c r="K95" i="43"/>
  <c r="J95" i="43"/>
  <c r="I95" i="43"/>
  <c r="H95" i="43"/>
  <c r="G95" i="43"/>
  <c r="F95" i="43"/>
  <c r="E95" i="43"/>
  <c r="D95" i="43"/>
  <c r="C95" i="43"/>
  <c r="B95" i="43"/>
  <c r="K62" i="43"/>
  <c r="J62" i="43"/>
  <c r="I62" i="43"/>
  <c r="H62" i="43"/>
  <c r="G62" i="43"/>
  <c r="F62" i="43"/>
  <c r="E62" i="43"/>
  <c r="D62" i="43"/>
  <c r="C62" i="43"/>
  <c r="B62" i="43"/>
  <c r="K57" i="43"/>
  <c r="J57" i="43"/>
  <c r="I57" i="43"/>
  <c r="H57" i="43"/>
  <c r="G57" i="43"/>
  <c r="F57" i="43"/>
  <c r="E57" i="43"/>
  <c r="D57" i="43"/>
  <c r="C57" i="43"/>
  <c r="B57" i="43"/>
  <c r="K60" i="43"/>
  <c r="J60" i="43"/>
  <c r="I60" i="43"/>
  <c r="H60" i="43"/>
  <c r="G60" i="43"/>
  <c r="F60" i="43"/>
  <c r="E60" i="43"/>
  <c r="D60" i="43"/>
  <c r="C60" i="43"/>
  <c r="B60" i="43"/>
  <c r="K63" i="43"/>
  <c r="J63" i="43"/>
  <c r="I63" i="43"/>
  <c r="H63" i="43"/>
  <c r="G63" i="43"/>
  <c r="F63" i="43"/>
  <c r="E63" i="43"/>
  <c r="D63" i="43"/>
  <c r="C63" i="43"/>
  <c r="B63" i="43"/>
  <c r="K69" i="43"/>
  <c r="J69" i="43"/>
  <c r="I69" i="43"/>
  <c r="H69" i="43"/>
  <c r="G69" i="43"/>
  <c r="F69" i="43"/>
  <c r="E69" i="43"/>
  <c r="D69" i="43"/>
  <c r="C69" i="43"/>
  <c r="B69" i="43"/>
  <c r="K103" i="43"/>
  <c r="J103" i="43"/>
  <c r="I103" i="43"/>
  <c r="H103" i="43"/>
  <c r="G103" i="43"/>
  <c r="F103" i="43"/>
  <c r="E103" i="43"/>
  <c r="D103" i="43"/>
  <c r="C103" i="43"/>
  <c r="B103" i="43"/>
  <c r="K102" i="43"/>
  <c r="J102" i="43"/>
  <c r="I102" i="43"/>
  <c r="H102" i="43"/>
  <c r="G102" i="43"/>
  <c r="F102" i="43"/>
  <c r="E102" i="43"/>
  <c r="D102" i="43"/>
  <c r="C102" i="43"/>
  <c r="B102" i="43"/>
  <c r="K106" i="43"/>
  <c r="J106" i="43"/>
  <c r="I106" i="43"/>
  <c r="H106" i="43"/>
  <c r="G106" i="43"/>
  <c r="F106" i="43"/>
  <c r="E106" i="43"/>
  <c r="D106" i="43"/>
  <c r="C106" i="43"/>
  <c r="B106" i="43"/>
  <c r="K87" i="43"/>
  <c r="J87" i="43"/>
  <c r="I87" i="43"/>
  <c r="H87" i="43"/>
  <c r="G87" i="43"/>
  <c r="F87" i="43"/>
  <c r="E87" i="43"/>
  <c r="D87" i="43"/>
  <c r="C87" i="43"/>
  <c r="B87" i="43"/>
  <c r="K101" i="43"/>
  <c r="J101" i="43"/>
  <c r="I101" i="43"/>
  <c r="H101" i="43"/>
  <c r="G101" i="43"/>
  <c r="F101" i="43"/>
  <c r="E101" i="43"/>
  <c r="D101" i="43"/>
  <c r="C101" i="43"/>
  <c r="B101" i="43"/>
  <c r="K105" i="43"/>
  <c r="J105" i="43"/>
  <c r="I105" i="43"/>
  <c r="H105" i="43"/>
  <c r="G105" i="43"/>
  <c r="F105" i="43"/>
  <c r="E105" i="43"/>
  <c r="D105" i="43"/>
  <c r="C105" i="43"/>
  <c r="B105" i="43"/>
  <c r="K89" i="43"/>
  <c r="J89" i="43"/>
  <c r="I89" i="43"/>
  <c r="H89" i="43"/>
  <c r="G89" i="43"/>
  <c r="F89" i="43"/>
  <c r="E89" i="43"/>
  <c r="D89" i="43"/>
  <c r="C89" i="43"/>
  <c r="B89" i="43"/>
  <c r="K108" i="43"/>
  <c r="J108" i="43"/>
  <c r="I108" i="43"/>
  <c r="H108" i="43"/>
  <c r="G108" i="43"/>
  <c r="F108" i="43"/>
  <c r="E108" i="43"/>
  <c r="D108" i="43"/>
  <c r="C108" i="43"/>
  <c r="B108" i="43"/>
  <c r="K88" i="43"/>
  <c r="J88" i="43"/>
  <c r="I88" i="43"/>
  <c r="H88" i="43"/>
  <c r="G88" i="43"/>
  <c r="F88" i="43"/>
  <c r="E88" i="43"/>
  <c r="D88" i="43"/>
  <c r="C88" i="43"/>
  <c r="B88" i="43"/>
  <c r="K104" i="43"/>
  <c r="J104" i="43"/>
  <c r="I104" i="43"/>
  <c r="H104" i="43"/>
  <c r="G104" i="43"/>
  <c r="F104" i="43"/>
  <c r="E104" i="43"/>
  <c r="D104" i="43"/>
  <c r="C104" i="43"/>
  <c r="B104" i="43"/>
  <c r="K120" i="43"/>
  <c r="J120" i="43"/>
  <c r="I120" i="43"/>
  <c r="H120" i="43"/>
  <c r="G120" i="43"/>
  <c r="F120" i="43"/>
  <c r="E120" i="43"/>
  <c r="D120" i="43"/>
  <c r="C120" i="43"/>
  <c r="B120" i="43"/>
  <c r="K122" i="43"/>
  <c r="J122" i="43"/>
  <c r="I122" i="43"/>
  <c r="H122" i="43"/>
  <c r="G122" i="43"/>
  <c r="F122" i="43"/>
  <c r="E122" i="43"/>
  <c r="D122" i="43"/>
  <c r="C122" i="43"/>
  <c r="B122" i="43"/>
  <c r="K110" i="43"/>
  <c r="J110" i="43"/>
  <c r="I110" i="43"/>
  <c r="H110" i="43"/>
  <c r="G110" i="43"/>
  <c r="F110" i="43"/>
  <c r="E110" i="43"/>
  <c r="D110" i="43"/>
  <c r="C110" i="43"/>
  <c r="B110" i="43"/>
  <c r="K113" i="43"/>
  <c r="J113" i="43"/>
  <c r="I113" i="43"/>
  <c r="H113" i="43"/>
  <c r="G113" i="43"/>
  <c r="F113" i="43"/>
  <c r="E113" i="43"/>
  <c r="D113" i="43"/>
  <c r="C113" i="43"/>
  <c r="B113" i="43"/>
  <c r="K116" i="43"/>
  <c r="J116" i="43"/>
  <c r="I116" i="43"/>
  <c r="H116" i="43"/>
  <c r="G116" i="43"/>
  <c r="F116" i="43"/>
  <c r="E116" i="43"/>
  <c r="D116" i="43"/>
  <c r="C116" i="43"/>
  <c r="B116" i="43"/>
  <c r="K115" i="43"/>
  <c r="J115" i="43"/>
  <c r="I115" i="43"/>
  <c r="H115" i="43"/>
  <c r="G115" i="43"/>
  <c r="F115" i="43"/>
  <c r="E115" i="43"/>
  <c r="D115" i="43"/>
  <c r="C115" i="43"/>
  <c r="B115" i="43"/>
  <c r="K109" i="43"/>
  <c r="J109" i="43"/>
  <c r="I109" i="43"/>
  <c r="H109" i="43"/>
  <c r="G109" i="43"/>
  <c r="F109" i="43"/>
  <c r="E109" i="43"/>
  <c r="D109" i="43"/>
  <c r="C109" i="43"/>
  <c r="B109" i="43"/>
  <c r="K107" i="43"/>
  <c r="J107" i="43"/>
  <c r="I107" i="43"/>
  <c r="H107" i="43"/>
  <c r="G107" i="43"/>
  <c r="F107" i="43"/>
  <c r="E107" i="43"/>
  <c r="D107" i="43"/>
  <c r="C107" i="43"/>
  <c r="B107" i="43"/>
  <c r="K114" i="43"/>
  <c r="J114" i="43"/>
  <c r="I114" i="43"/>
  <c r="H114" i="43"/>
  <c r="G114" i="43"/>
  <c r="F114" i="43"/>
  <c r="E114" i="43"/>
  <c r="D114" i="43"/>
  <c r="C114" i="43"/>
  <c r="B114" i="43"/>
  <c r="K77" i="43"/>
  <c r="J77" i="43"/>
  <c r="I77" i="43"/>
  <c r="H77" i="43"/>
  <c r="G77" i="43"/>
  <c r="F77" i="43"/>
  <c r="E77" i="43"/>
  <c r="D77" i="43"/>
  <c r="C77" i="43"/>
  <c r="B77" i="43"/>
  <c r="K112" i="43"/>
  <c r="J112" i="43"/>
  <c r="I112" i="43"/>
  <c r="H112" i="43"/>
  <c r="G112" i="43"/>
  <c r="F112" i="43"/>
  <c r="E112" i="43"/>
  <c r="D112" i="43"/>
  <c r="C112" i="43"/>
  <c r="B112" i="43"/>
  <c r="K111" i="43"/>
  <c r="J111" i="43"/>
  <c r="I111" i="43"/>
  <c r="H111" i="43"/>
  <c r="G111" i="43"/>
  <c r="F111" i="43"/>
  <c r="E111" i="43"/>
  <c r="D111" i="43"/>
  <c r="C111" i="43"/>
  <c r="B111" i="43"/>
  <c r="K76" i="43"/>
  <c r="J76" i="43"/>
  <c r="I76" i="43"/>
  <c r="H76" i="43"/>
  <c r="G76" i="43"/>
  <c r="F76" i="43"/>
  <c r="E76" i="43"/>
  <c r="D76" i="43"/>
  <c r="C76" i="43"/>
  <c r="B76" i="43"/>
  <c r="K40" i="43"/>
  <c r="J40" i="43"/>
  <c r="I40" i="43"/>
  <c r="H40" i="43"/>
  <c r="G40" i="43"/>
  <c r="F40" i="43"/>
  <c r="E40" i="43"/>
  <c r="D40" i="43"/>
  <c r="C40" i="43"/>
  <c r="B40" i="43"/>
  <c r="K50" i="43"/>
  <c r="J50" i="43"/>
  <c r="I50" i="43"/>
  <c r="H50" i="43"/>
  <c r="G50" i="43"/>
  <c r="F50" i="43"/>
  <c r="E50" i="43"/>
  <c r="D50" i="43"/>
  <c r="C50" i="43"/>
  <c r="B39" i="43"/>
  <c r="K58" i="43"/>
  <c r="J58" i="43"/>
  <c r="I58" i="43"/>
  <c r="H58" i="43"/>
  <c r="G58" i="43"/>
  <c r="F58" i="43"/>
  <c r="E58" i="43"/>
  <c r="D58" i="43"/>
  <c r="C58" i="43"/>
  <c r="B58" i="43"/>
  <c r="K39" i="43"/>
  <c r="J39" i="43"/>
  <c r="I39" i="43"/>
  <c r="H39" i="43"/>
  <c r="G39" i="43"/>
  <c r="F39" i="43"/>
  <c r="E39" i="43"/>
  <c r="D39" i="43"/>
  <c r="C39" i="43"/>
  <c r="B45" i="43"/>
  <c r="K42" i="43"/>
  <c r="J42" i="43"/>
  <c r="I42" i="43"/>
  <c r="H42" i="43"/>
  <c r="G42" i="43"/>
  <c r="F42" i="43"/>
  <c r="E42" i="43"/>
  <c r="D42" i="43"/>
  <c r="C42" i="43"/>
  <c r="B44" i="43"/>
  <c r="K47" i="43"/>
  <c r="J47" i="43"/>
  <c r="I47" i="43"/>
  <c r="H47" i="43"/>
  <c r="G47" i="43"/>
  <c r="F47" i="43"/>
  <c r="E47" i="43"/>
  <c r="D47" i="43"/>
  <c r="C47" i="43"/>
  <c r="B43" i="43"/>
  <c r="K43" i="43"/>
  <c r="J43" i="43"/>
  <c r="I43" i="43"/>
  <c r="H43" i="43"/>
  <c r="G43" i="43"/>
  <c r="F43" i="43"/>
  <c r="E43" i="43"/>
  <c r="D43" i="43"/>
  <c r="C43" i="43"/>
  <c r="B42" i="43"/>
  <c r="K27" i="43"/>
  <c r="J27" i="43"/>
  <c r="I27" i="43"/>
  <c r="H27" i="43"/>
  <c r="G27" i="43"/>
  <c r="F27" i="43"/>
  <c r="E27" i="43"/>
  <c r="D27" i="43"/>
  <c r="C27" i="43"/>
  <c r="B27" i="43"/>
  <c r="K48" i="43"/>
  <c r="J48" i="43"/>
  <c r="I48" i="43"/>
  <c r="H48" i="43"/>
  <c r="G48" i="43"/>
  <c r="F48" i="43"/>
  <c r="E48" i="43"/>
  <c r="D48" i="43"/>
  <c r="C48" i="43"/>
  <c r="B51" i="43"/>
  <c r="K44" i="43"/>
  <c r="J44" i="43"/>
  <c r="I44" i="43"/>
  <c r="H44" i="43"/>
  <c r="G44" i="43"/>
  <c r="F44" i="43"/>
  <c r="E44" i="43"/>
  <c r="D44" i="43"/>
  <c r="C44" i="43"/>
  <c r="B50" i="43"/>
  <c r="K45" i="43"/>
  <c r="J45" i="43"/>
  <c r="I45" i="43"/>
  <c r="H45" i="43"/>
  <c r="G45" i="43"/>
  <c r="F45" i="43"/>
  <c r="E45" i="43"/>
  <c r="D45" i="43"/>
  <c r="C45" i="43"/>
  <c r="B49" i="43"/>
  <c r="K52" i="43"/>
  <c r="J52" i="43"/>
  <c r="I52" i="43"/>
  <c r="H52" i="43"/>
  <c r="G52" i="43"/>
  <c r="F52" i="43"/>
  <c r="E52" i="43"/>
  <c r="D52" i="43"/>
  <c r="C52" i="43"/>
  <c r="B48" i="43"/>
  <c r="K54" i="43"/>
  <c r="J54" i="43"/>
  <c r="I54" i="43"/>
  <c r="H54" i="43"/>
  <c r="G54" i="43"/>
  <c r="F54" i="43"/>
  <c r="E54" i="43"/>
  <c r="D54" i="43"/>
  <c r="C54" i="43"/>
  <c r="B54" i="43"/>
  <c r="K53" i="43"/>
  <c r="J53" i="43"/>
  <c r="I53" i="43"/>
  <c r="H53" i="43"/>
  <c r="G53" i="43"/>
  <c r="F53" i="43"/>
  <c r="E53" i="43"/>
  <c r="D53" i="43"/>
  <c r="C53" i="43"/>
  <c r="B47" i="43"/>
  <c r="K79" i="43"/>
  <c r="J79" i="43"/>
  <c r="I79" i="43"/>
  <c r="H79" i="43"/>
  <c r="G79" i="43"/>
  <c r="F79" i="43"/>
  <c r="E79" i="43"/>
  <c r="D79" i="43"/>
  <c r="C79" i="43"/>
  <c r="B79" i="43"/>
  <c r="K75" i="43"/>
  <c r="J75" i="43"/>
  <c r="I75" i="43"/>
  <c r="H75" i="43"/>
  <c r="G75" i="43"/>
  <c r="F75" i="43"/>
  <c r="E75" i="43"/>
  <c r="D75" i="43"/>
  <c r="C75" i="43"/>
  <c r="B75" i="43"/>
  <c r="K83" i="43"/>
  <c r="J83" i="43"/>
  <c r="I83" i="43"/>
  <c r="H83" i="43"/>
  <c r="G83" i="43"/>
  <c r="F83" i="43"/>
  <c r="E83" i="43"/>
  <c r="D83" i="43"/>
  <c r="C83" i="43"/>
  <c r="B83" i="43"/>
  <c r="K74" i="43"/>
  <c r="J74" i="43"/>
  <c r="I74" i="43"/>
  <c r="H74" i="43"/>
  <c r="G74" i="43"/>
  <c r="F74" i="43"/>
  <c r="E74" i="43"/>
  <c r="D74" i="43"/>
  <c r="C74" i="43"/>
  <c r="B74" i="43"/>
  <c r="K80" i="43"/>
  <c r="J80" i="43"/>
  <c r="I80" i="43"/>
  <c r="H80" i="43"/>
  <c r="G80" i="43"/>
  <c r="F80" i="43"/>
  <c r="E80" i="43"/>
  <c r="D80" i="43"/>
  <c r="C80" i="43"/>
  <c r="B80" i="43"/>
  <c r="K81" i="43"/>
  <c r="J81" i="43"/>
  <c r="I81" i="43"/>
  <c r="H81" i="43"/>
  <c r="G81" i="43"/>
  <c r="F81" i="43"/>
  <c r="E81" i="43"/>
  <c r="D81" i="43"/>
  <c r="C81" i="43"/>
  <c r="B81" i="43"/>
  <c r="K82" i="43"/>
  <c r="J82" i="43"/>
  <c r="I82" i="43"/>
  <c r="H82" i="43"/>
  <c r="G82" i="43"/>
  <c r="F82" i="43"/>
  <c r="E82" i="43"/>
  <c r="D82" i="43"/>
  <c r="C82" i="43"/>
  <c r="B82" i="43"/>
  <c r="K84" i="43"/>
  <c r="J84" i="43"/>
  <c r="I84" i="43"/>
  <c r="H84" i="43"/>
  <c r="G84" i="43"/>
  <c r="F84" i="43"/>
  <c r="E84" i="43"/>
  <c r="D84" i="43"/>
  <c r="C84" i="43"/>
  <c r="B84" i="43"/>
  <c r="K11" i="43"/>
  <c r="J11" i="43"/>
  <c r="I11" i="43"/>
  <c r="H11" i="43"/>
  <c r="G11" i="43"/>
  <c r="F11" i="43"/>
  <c r="E11" i="43"/>
  <c r="D11" i="43"/>
  <c r="C11" i="43"/>
  <c r="B11" i="43"/>
  <c r="K9" i="43"/>
  <c r="J9" i="43"/>
  <c r="I9" i="43"/>
  <c r="H9" i="43"/>
  <c r="G9" i="43"/>
  <c r="F9" i="43"/>
  <c r="E9" i="43"/>
  <c r="D9" i="43"/>
  <c r="C9" i="43"/>
  <c r="B9" i="43"/>
  <c r="K7" i="43"/>
  <c r="J7" i="43"/>
  <c r="I7" i="43"/>
  <c r="H7" i="43"/>
  <c r="G7" i="43"/>
  <c r="F7" i="43"/>
  <c r="E7" i="43"/>
  <c r="D7" i="43"/>
  <c r="C7" i="43"/>
  <c r="B7" i="43"/>
  <c r="K18" i="43"/>
  <c r="J18" i="43"/>
  <c r="I18" i="43"/>
  <c r="H18" i="43"/>
  <c r="G18" i="43"/>
  <c r="F18" i="43"/>
  <c r="E18" i="43"/>
  <c r="D18" i="43"/>
  <c r="C18" i="43"/>
  <c r="B18" i="43"/>
  <c r="K23" i="43"/>
  <c r="J23" i="43"/>
  <c r="I23" i="43"/>
  <c r="H23" i="43"/>
  <c r="G23" i="43"/>
  <c r="F23" i="43"/>
  <c r="E23" i="43"/>
  <c r="D23" i="43"/>
  <c r="C23" i="43"/>
  <c r="B23" i="43"/>
  <c r="K10" i="43"/>
  <c r="J10" i="43"/>
  <c r="I10" i="43"/>
  <c r="H10" i="43"/>
  <c r="G10" i="43"/>
  <c r="F10" i="43"/>
  <c r="E10" i="43"/>
  <c r="D10" i="43"/>
  <c r="C10" i="43"/>
  <c r="B10" i="43"/>
  <c r="K6" i="43"/>
  <c r="J6" i="43"/>
  <c r="I6" i="43"/>
  <c r="H6" i="43"/>
  <c r="G6" i="43"/>
  <c r="F6" i="43"/>
  <c r="E6" i="43"/>
  <c r="D6" i="43"/>
  <c r="C6" i="43"/>
  <c r="B6" i="43"/>
  <c r="K14" i="43"/>
  <c r="J14" i="43"/>
  <c r="I14" i="43"/>
  <c r="H14" i="43"/>
  <c r="G14" i="43"/>
  <c r="F14" i="43"/>
  <c r="E14" i="43"/>
  <c r="D14" i="43"/>
  <c r="C14" i="43"/>
  <c r="B14" i="43"/>
  <c r="K22" i="43"/>
  <c r="J22" i="43"/>
  <c r="I22" i="43"/>
  <c r="H22" i="43"/>
  <c r="G22" i="43"/>
  <c r="F22" i="43"/>
  <c r="E22" i="43"/>
  <c r="D22" i="43"/>
  <c r="C22" i="43"/>
  <c r="B22" i="43"/>
  <c r="K12" i="43"/>
  <c r="J12" i="43"/>
  <c r="I12" i="43"/>
  <c r="H12" i="43"/>
  <c r="G12" i="43"/>
  <c r="F12" i="43"/>
  <c r="E12" i="43"/>
  <c r="D12" i="43"/>
  <c r="C12" i="43"/>
  <c r="B12" i="43"/>
  <c r="K20" i="43"/>
  <c r="J20" i="43"/>
  <c r="I20" i="43"/>
  <c r="H20" i="43"/>
  <c r="G20" i="43"/>
  <c r="F20" i="43"/>
  <c r="E20" i="43"/>
  <c r="D20" i="43"/>
  <c r="C20" i="43"/>
  <c r="B20" i="43"/>
  <c r="K19" i="43"/>
  <c r="J19" i="43"/>
  <c r="I19" i="43"/>
  <c r="H19" i="43"/>
  <c r="G19" i="43"/>
  <c r="F19" i="43"/>
  <c r="E19" i="43"/>
  <c r="D19" i="43"/>
  <c r="C19" i="43"/>
  <c r="B19" i="43"/>
  <c r="K16" i="43"/>
  <c r="J16" i="43"/>
  <c r="I16" i="43"/>
  <c r="H16" i="43"/>
  <c r="G16" i="43"/>
  <c r="F16" i="43"/>
  <c r="E16" i="43"/>
  <c r="D16" i="43"/>
  <c r="C16" i="43"/>
  <c r="B16" i="43"/>
  <c r="K91" i="43"/>
  <c r="J91" i="43"/>
  <c r="I91" i="43"/>
  <c r="H91" i="43"/>
  <c r="G91" i="43"/>
  <c r="F91" i="43"/>
  <c r="E91" i="43"/>
  <c r="D91" i="43"/>
  <c r="C91" i="43"/>
  <c r="B91" i="43"/>
  <c r="K94" i="43"/>
  <c r="J94" i="43"/>
  <c r="I94" i="43"/>
  <c r="H94" i="43"/>
  <c r="G94" i="43"/>
  <c r="F94" i="43"/>
  <c r="E94" i="43"/>
  <c r="D94" i="43"/>
  <c r="C94" i="43"/>
  <c r="B94" i="43"/>
  <c r="K92" i="43"/>
  <c r="J92" i="43"/>
  <c r="I92" i="43"/>
  <c r="H92" i="43"/>
  <c r="G92" i="43"/>
  <c r="F92" i="43"/>
  <c r="E92" i="43"/>
  <c r="D92" i="43"/>
  <c r="C92" i="43"/>
  <c r="B92" i="43"/>
  <c r="K93" i="43"/>
  <c r="J93" i="43"/>
  <c r="I93" i="43"/>
  <c r="H93" i="43"/>
  <c r="G93" i="43"/>
  <c r="F93" i="43"/>
  <c r="E93" i="43"/>
  <c r="D93" i="43"/>
  <c r="C93" i="43"/>
  <c r="B93" i="43"/>
  <c r="K97" i="43"/>
  <c r="J97" i="43"/>
  <c r="I97" i="43"/>
  <c r="H97" i="43"/>
  <c r="G97" i="43"/>
  <c r="F97" i="43"/>
  <c r="E97" i="43"/>
  <c r="D97" i="43"/>
  <c r="C97" i="43"/>
  <c r="B97" i="43"/>
  <c r="K78" i="43"/>
  <c r="J78" i="43"/>
  <c r="I78" i="43"/>
  <c r="H78" i="43"/>
  <c r="G78" i="43"/>
  <c r="F78" i="43"/>
  <c r="E78" i="43"/>
  <c r="D78" i="43"/>
  <c r="C78" i="43"/>
  <c r="B78" i="43"/>
  <c r="K98" i="43"/>
  <c r="J98" i="43"/>
  <c r="I98" i="43"/>
  <c r="H98" i="43"/>
  <c r="G98" i="43"/>
  <c r="F98" i="43"/>
  <c r="E98" i="43"/>
  <c r="D98" i="43"/>
  <c r="C98" i="43"/>
  <c r="B98" i="43"/>
  <c r="K90" i="43"/>
  <c r="J90" i="43"/>
  <c r="I90" i="43"/>
  <c r="H90" i="43"/>
  <c r="G90" i="43"/>
  <c r="F90" i="43"/>
  <c r="E90" i="43"/>
  <c r="D90" i="43"/>
  <c r="C90" i="43"/>
  <c r="B90" i="43"/>
  <c r="K99" i="43"/>
  <c r="J99" i="43"/>
  <c r="I99" i="43"/>
  <c r="H99" i="43"/>
  <c r="G99" i="43"/>
  <c r="F99" i="43"/>
  <c r="E99" i="43"/>
  <c r="D99" i="43"/>
  <c r="C99" i="43"/>
  <c r="B99" i="43"/>
  <c r="K96" i="43"/>
  <c r="J96" i="43"/>
  <c r="I96" i="43"/>
  <c r="H96" i="43"/>
  <c r="G96" i="43"/>
  <c r="F96" i="43"/>
  <c r="E96" i="43"/>
  <c r="D96" i="43"/>
  <c r="C96" i="43"/>
  <c r="B96" i="43"/>
  <c r="K85" i="43"/>
  <c r="J85" i="43"/>
  <c r="I85" i="43"/>
  <c r="H85" i="43"/>
  <c r="G85" i="43"/>
  <c r="F85" i="43"/>
  <c r="E85" i="43"/>
  <c r="D85" i="43"/>
  <c r="C85" i="43"/>
  <c r="B85" i="43"/>
  <c r="K13" i="43"/>
  <c r="J13" i="43"/>
  <c r="I13" i="43"/>
  <c r="H13" i="43"/>
  <c r="G13" i="43"/>
  <c r="F13" i="43"/>
  <c r="E13" i="43"/>
  <c r="D13" i="43"/>
  <c r="C13" i="43"/>
  <c r="B13" i="43"/>
  <c r="K28" i="43"/>
  <c r="J28" i="43"/>
  <c r="I28" i="43"/>
  <c r="H28" i="43"/>
  <c r="G28" i="43"/>
  <c r="F28" i="43"/>
  <c r="E28" i="43"/>
  <c r="D28" i="43"/>
  <c r="C28" i="43"/>
  <c r="B28" i="43"/>
  <c r="K35" i="43"/>
  <c r="J35" i="43"/>
  <c r="I35" i="43"/>
  <c r="H35" i="43"/>
  <c r="G35" i="43"/>
  <c r="F35" i="43"/>
  <c r="E35" i="43"/>
  <c r="D35" i="43"/>
  <c r="C35" i="43"/>
  <c r="B35" i="43"/>
  <c r="K31" i="43"/>
  <c r="J31" i="43"/>
  <c r="I31" i="43"/>
  <c r="H31" i="43"/>
  <c r="G31" i="43"/>
  <c r="F31" i="43"/>
  <c r="E31" i="43"/>
  <c r="D31" i="43"/>
  <c r="C31" i="43"/>
  <c r="B31" i="43"/>
  <c r="K33" i="43"/>
  <c r="J33" i="43"/>
  <c r="I33" i="43"/>
  <c r="H33" i="43"/>
  <c r="G33" i="43"/>
  <c r="F33" i="43"/>
  <c r="E33" i="43"/>
  <c r="D33" i="43"/>
  <c r="C33" i="43"/>
  <c r="B33" i="43"/>
  <c r="K24" i="43"/>
  <c r="J24" i="43"/>
  <c r="I24" i="43"/>
  <c r="H24" i="43"/>
  <c r="G24" i="43"/>
  <c r="F24" i="43"/>
  <c r="E24" i="43"/>
  <c r="D24" i="43"/>
  <c r="C24" i="43"/>
  <c r="B24" i="43"/>
  <c r="K17" i="43"/>
  <c r="J17" i="43"/>
  <c r="I17" i="43"/>
  <c r="H17" i="43"/>
  <c r="G17" i="43"/>
  <c r="F17" i="43"/>
  <c r="E17" i="43"/>
  <c r="D17" i="43"/>
  <c r="C17" i="43"/>
  <c r="B17" i="43"/>
  <c r="K30" i="43"/>
  <c r="J30" i="43"/>
  <c r="I30" i="43"/>
  <c r="H30" i="43"/>
  <c r="G30" i="43"/>
  <c r="F30" i="43"/>
  <c r="E30" i="43"/>
  <c r="D30" i="43"/>
  <c r="C30" i="43"/>
  <c r="B30" i="43"/>
  <c r="K32" i="43"/>
  <c r="J32" i="43"/>
  <c r="I32" i="43"/>
  <c r="H32" i="43"/>
  <c r="G32" i="43"/>
  <c r="F32" i="43"/>
  <c r="E32" i="43"/>
  <c r="D32" i="43"/>
  <c r="C32" i="43"/>
  <c r="B32" i="43"/>
  <c r="K21" i="43"/>
  <c r="J21" i="43"/>
  <c r="I21" i="43"/>
  <c r="H21" i="43"/>
  <c r="G21" i="43"/>
  <c r="F21" i="43"/>
  <c r="E21" i="43"/>
  <c r="D21" i="43"/>
  <c r="C21" i="43"/>
  <c r="B21" i="43"/>
  <c r="K34" i="43"/>
  <c r="J34" i="43"/>
  <c r="I34" i="43"/>
  <c r="H34" i="43"/>
  <c r="G34" i="43"/>
  <c r="F34" i="43"/>
  <c r="E34" i="43"/>
  <c r="D34" i="43"/>
  <c r="C34" i="43"/>
  <c r="B34" i="43"/>
  <c r="K8" i="43"/>
  <c r="J8" i="43"/>
  <c r="I8" i="43"/>
  <c r="H8" i="43"/>
  <c r="G8" i="43"/>
  <c r="F8" i="43"/>
  <c r="E8" i="43"/>
  <c r="C8" i="43"/>
  <c r="B8" i="43"/>
  <c r="K29" i="43"/>
  <c r="J29" i="43"/>
  <c r="I29" i="43"/>
  <c r="H29" i="43"/>
  <c r="G29" i="43"/>
  <c r="F29" i="43"/>
  <c r="E29" i="43"/>
  <c r="D29" i="43"/>
  <c r="C29" i="43"/>
  <c r="B29" i="43"/>
  <c r="K123" i="43"/>
  <c r="J123" i="43"/>
  <c r="I123" i="43"/>
  <c r="H123" i="43"/>
  <c r="G123" i="43"/>
  <c r="F123" i="43"/>
  <c r="E123" i="43"/>
  <c r="D123" i="43"/>
  <c r="C123" i="43"/>
  <c r="B123" i="43"/>
  <c r="K124" i="43"/>
  <c r="J124" i="43"/>
  <c r="I124" i="43"/>
  <c r="H124" i="43"/>
  <c r="G124" i="43"/>
  <c r="F124" i="43"/>
  <c r="E124" i="43"/>
  <c r="D124" i="43"/>
  <c r="C124" i="43"/>
  <c r="B124" i="43"/>
  <c r="K121" i="43"/>
  <c r="J121" i="43"/>
  <c r="I121" i="43"/>
  <c r="H121" i="43"/>
  <c r="G121" i="43"/>
  <c r="F121" i="43"/>
  <c r="E121" i="43"/>
  <c r="D121" i="43"/>
  <c r="C121" i="43"/>
  <c r="B121" i="43"/>
  <c r="K118" i="43"/>
  <c r="J118" i="43"/>
  <c r="I118" i="43"/>
  <c r="H118" i="43"/>
  <c r="G118" i="43"/>
  <c r="F118" i="43"/>
  <c r="E118" i="43"/>
  <c r="D118" i="43"/>
  <c r="C118" i="43"/>
  <c r="B118" i="43"/>
  <c r="K130" i="43"/>
  <c r="J130" i="43"/>
  <c r="I130" i="43"/>
  <c r="H130" i="43"/>
  <c r="G130" i="43"/>
  <c r="F130" i="43"/>
  <c r="E130" i="43"/>
  <c r="D130" i="43"/>
  <c r="C130" i="43"/>
  <c r="B130" i="43"/>
  <c r="K127" i="43"/>
  <c r="J127" i="43"/>
  <c r="I127" i="43"/>
  <c r="H127" i="43"/>
  <c r="G127" i="43"/>
  <c r="F127" i="43"/>
  <c r="E127" i="43"/>
  <c r="D127" i="43"/>
  <c r="C127" i="43"/>
  <c r="B127" i="43"/>
  <c r="K129" i="43"/>
  <c r="J129" i="43"/>
  <c r="I129" i="43"/>
  <c r="H129" i="43"/>
  <c r="G129" i="43"/>
  <c r="F129" i="43"/>
  <c r="E129" i="43"/>
  <c r="D129" i="43"/>
  <c r="C129" i="43"/>
  <c r="B129" i="43"/>
  <c r="K119" i="43"/>
  <c r="J119" i="43"/>
  <c r="I119" i="43"/>
  <c r="H119" i="43"/>
  <c r="G119" i="43"/>
  <c r="F119" i="43"/>
  <c r="E119" i="43"/>
  <c r="D119" i="43"/>
  <c r="C119" i="43"/>
  <c r="B119" i="43"/>
  <c r="K132" i="43"/>
  <c r="J132" i="43"/>
  <c r="I132" i="43"/>
  <c r="H132" i="43"/>
  <c r="G132" i="43"/>
  <c r="F132" i="43"/>
  <c r="E132" i="43"/>
  <c r="D132" i="43"/>
  <c r="C132" i="43"/>
  <c r="B132" i="43"/>
  <c r="K126" i="43"/>
  <c r="J126" i="43"/>
  <c r="I126" i="43"/>
  <c r="H126" i="43"/>
  <c r="G126" i="43"/>
  <c r="F126" i="43"/>
  <c r="E126" i="43"/>
  <c r="D126" i="43"/>
  <c r="C126" i="43"/>
  <c r="B126" i="43"/>
  <c r="K135" i="43"/>
  <c r="J135" i="43"/>
  <c r="I135" i="43"/>
  <c r="H135" i="43"/>
  <c r="G135" i="43"/>
  <c r="F135" i="43"/>
  <c r="E135" i="43"/>
  <c r="D135" i="43"/>
  <c r="C135" i="43"/>
  <c r="B135" i="43"/>
  <c r="K134" i="43"/>
  <c r="J134" i="43"/>
  <c r="I134" i="43"/>
  <c r="H134" i="43"/>
  <c r="G134" i="43"/>
  <c r="F134" i="43"/>
  <c r="E134" i="43"/>
  <c r="D134" i="43"/>
  <c r="C134" i="43"/>
  <c r="B134" i="43"/>
  <c r="K125" i="43"/>
  <c r="J125" i="43"/>
  <c r="I125" i="43"/>
  <c r="H125" i="43"/>
  <c r="G125" i="43"/>
  <c r="F125" i="43"/>
  <c r="E125" i="43"/>
  <c r="D125" i="43"/>
  <c r="C125" i="43"/>
  <c r="B125" i="43"/>
  <c r="K128" i="43"/>
  <c r="J128" i="43"/>
  <c r="I128" i="43"/>
  <c r="H128" i="43"/>
  <c r="G128" i="43"/>
  <c r="F128" i="43"/>
  <c r="E128" i="43"/>
  <c r="D128" i="43"/>
  <c r="C128" i="43"/>
  <c r="B128" i="43"/>
  <c r="K133" i="43"/>
  <c r="J133" i="43"/>
  <c r="I133" i="43"/>
  <c r="H133" i="43"/>
  <c r="G133" i="43"/>
  <c r="F133" i="43"/>
  <c r="E133" i="43"/>
  <c r="D133" i="43"/>
  <c r="C133" i="43"/>
  <c r="B133" i="43"/>
  <c r="K131" i="43"/>
  <c r="J131" i="43"/>
  <c r="I131" i="43"/>
  <c r="H131" i="43"/>
  <c r="G131" i="43"/>
  <c r="F131" i="43"/>
  <c r="E131" i="43"/>
  <c r="D131" i="43"/>
  <c r="C131" i="43"/>
  <c r="B131" i="43"/>
  <c r="K61" i="43"/>
  <c r="J61" i="43"/>
  <c r="I61" i="43"/>
  <c r="H61" i="43"/>
  <c r="G61" i="43"/>
  <c r="F61" i="43"/>
  <c r="E61" i="43"/>
  <c r="D61" i="43"/>
  <c r="C61" i="43"/>
  <c r="B61" i="43"/>
  <c r="K67" i="43"/>
  <c r="J67" i="43"/>
  <c r="I67" i="43"/>
  <c r="H67" i="43"/>
  <c r="G67" i="43"/>
  <c r="F67" i="43"/>
  <c r="E67" i="43"/>
  <c r="D67" i="43"/>
  <c r="C67" i="43"/>
  <c r="B67" i="43"/>
  <c r="K64" i="43"/>
  <c r="J64" i="43"/>
  <c r="I64" i="43"/>
  <c r="H64" i="43"/>
  <c r="G64" i="43"/>
  <c r="F64" i="43"/>
  <c r="E64" i="43"/>
  <c r="D64" i="43"/>
  <c r="C64" i="43"/>
  <c r="B64" i="43"/>
  <c r="K68" i="43"/>
  <c r="J68" i="43"/>
  <c r="I68" i="43"/>
  <c r="H68" i="43"/>
  <c r="G68" i="43"/>
  <c r="F68" i="43"/>
  <c r="E68" i="43"/>
  <c r="D68" i="43"/>
  <c r="C68" i="43"/>
  <c r="B68" i="43"/>
  <c r="K65" i="43"/>
  <c r="J65" i="43"/>
  <c r="I65" i="43"/>
  <c r="H65" i="43"/>
  <c r="G65" i="43"/>
  <c r="F65" i="43"/>
  <c r="E65" i="43"/>
  <c r="D65" i="43"/>
  <c r="C65" i="43"/>
  <c r="B65" i="43"/>
  <c r="K66" i="43"/>
  <c r="J66" i="43"/>
  <c r="I66" i="43"/>
  <c r="H66" i="43"/>
  <c r="G66" i="43"/>
  <c r="F66" i="43"/>
  <c r="E66" i="43"/>
  <c r="D66" i="43"/>
  <c r="C66" i="43"/>
  <c r="B66" i="43"/>
  <c r="E2" i="43"/>
  <c r="N9" i="42"/>
  <c r="L82" i="46" s="1"/>
  <c r="O9" i="42"/>
  <c r="N9" i="41"/>
  <c r="O9" i="41"/>
  <c r="N161" i="40" s="1"/>
  <c r="B171" i="40"/>
  <c r="C171" i="40"/>
  <c r="D171" i="40"/>
  <c r="E171" i="40"/>
  <c r="F171" i="40"/>
  <c r="G171" i="40"/>
  <c r="H171" i="40"/>
  <c r="I171" i="40"/>
  <c r="J171" i="40"/>
  <c r="K171" i="40"/>
  <c r="L171" i="40"/>
  <c r="B157" i="40"/>
  <c r="C157" i="40"/>
  <c r="D157" i="40"/>
  <c r="E157" i="40"/>
  <c r="F157" i="40"/>
  <c r="G157" i="40"/>
  <c r="H157" i="40"/>
  <c r="I157" i="40"/>
  <c r="J157" i="40"/>
  <c r="K157" i="40"/>
  <c r="L157" i="40"/>
  <c r="B164" i="40"/>
  <c r="C164" i="40"/>
  <c r="D164" i="40"/>
  <c r="E164" i="40"/>
  <c r="F164" i="40"/>
  <c r="G164" i="40"/>
  <c r="H164" i="40"/>
  <c r="I164" i="40"/>
  <c r="J164" i="40"/>
  <c r="K164" i="40"/>
  <c r="L164" i="40"/>
  <c r="B272" i="40"/>
  <c r="C272" i="40"/>
  <c r="D272" i="40"/>
  <c r="E272" i="40"/>
  <c r="F272" i="40"/>
  <c r="G272" i="40"/>
  <c r="H272" i="40"/>
  <c r="I272" i="40"/>
  <c r="J272" i="40"/>
  <c r="K272" i="40"/>
  <c r="L272" i="40"/>
  <c r="B172" i="40"/>
  <c r="C172" i="40"/>
  <c r="D172" i="40"/>
  <c r="E172" i="40"/>
  <c r="F172" i="40"/>
  <c r="G172" i="40"/>
  <c r="H172" i="40"/>
  <c r="I172" i="40"/>
  <c r="J172" i="40"/>
  <c r="K172" i="40"/>
  <c r="L172" i="40"/>
  <c r="B179" i="40"/>
  <c r="C179" i="40"/>
  <c r="D179" i="40"/>
  <c r="E179" i="40"/>
  <c r="F179" i="40"/>
  <c r="G179" i="40"/>
  <c r="H179" i="40"/>
  <c r="I179" i="40"/>
  <c r="J179" i="40"/>
  <c r="K179" i="40"/>
  <c r="L179" i="40"/>
  <c r="B165" i="40"/>
  <c r="C165" i="40"/>
  <c r="D165" i="40"/>
  <c r="E165" i="40"/>
  <c r="F165" i="40"/>
  <c r="G165" i="40"/>
  <c r="H165" i="40"/>
  <c r="I165" i="40"/>
  <c r="J165" i="40"/>
  <c r="K165" i="40"/>
  <c r="L165" i="40"/>
  <c r="B158" i="40"/>
  <c r="C158" i="40"/>
  <c r="D158" i="40"/>
  <c r="E158" i="40"/>
  <c r="F158" i="40"/>
  <c r="G158" i="40"/>
  <c r="H158" i="40"/>
  <c r="I158" i="40"/>
  <c r="J158" i="40"/>
  <c r="K158" i="40"/>
  <c r="L158" i="40"/>
  <c r="B273" i="40"/>
  <c r="C273" i="40"/>
  <c r="D273" i="40"/>
  <c r="E273" i="40"/>
  <c r="F273" i="40"/>
  <c r="G273" i="40"/>
  <c r="H273" i="40"/>
  <c r="I273" i="40"/>
  <c r="J273" i="40"/>
  <c r="K273" i="40"/>
  <c r="L273" i="40"/>
  <c r="B166" i="40"/>
  <c r="C166" i="40"/>
  <c r="D166" i="40"/>
  <c r="E166" i="40"/>
  <c r="F166" i="40"/>
  <c r="G166" i="40"/>
  <c r="H166" i="40"/>
  <c r="I166" i="40"/>
  <c r="J166" i="40"/>
  <c r="K166" i="40"/>
  <c r="L166" i="40"/>
  <c r="B180" i="40"/>
  <c r="C180" i="40"/>
  <c r="D180" i="40"/>
  <c r="E180" i="40"/>
  <c r="F180" i="40"/>
  <c r="G180" i="40"/>
  <c r="H180" i="40"/>
  <c r="I180" i="40"/>
  <c r="J180" i="40"/>
  <c r="K180" i="40"/>
  <c r="L180" i="40"/>
  <c r="B159" i="40"/>
  <c r="C159" i="40"/>
  <c r="D159" i="40"/>
  <c r="E159" i="40"/>
  <c r="F159" i="40"/>
  <c r="G159" i="40"/>
  <c r="H159" i="40"/>
  <c r="I159" i="40"/>
  <c r="J159" i="40"/>
  <c r="K159" i="40"/>
  <c r="L159" i="40"/>
  <c r="B173" i="40"/>
  <c r="C173" i="40"/>
  <c r="D173" i="40"/>
  <c r="E173" i="40"/>
  <c r="F173" i="40"/>
  <c r="G173" i="40"/>
  <c r="H173" i="40"/>
  <c r="I173" i="40"/>
  <c r="J173" i="40"/>
  <c r="K173" i="40"/>
  <c r="L173" i="40"/>
  <c r="B274" i="40"/>
  <c r="C274" i="40"/>
  <c r="D274" i="40"/>
  <c r="E274" i="40"/>
  <c r="F274" i="40"/>
  <c r="G274" i="40"/>
  <c r="H274" i="40"/>
  <c r="I274" i="40"/>
  <c r="J274" i="40"/>
  <c r="K274" i="40"/>
  <c r="L274" i="40"/>
  <c r="B275" i="40"/>
  <c r="C275" i="40"/>
  <c r="D275" i="40"/>
  <c r="E275" i="40"/>
  <c r="F275" i="40"/>
  <c r="G275" i="40"/>
  <c r="H275" i="40"/>
  <c r="I275" i="40"/>
  <c r="J275" i="40"/>
  <c r="K275" i="40"/>
  <c r="L275" i="40"/>
  <c r="B154" i="40"/>
  <c r="C154" i="40"/>
  <c r="D154" i="40"/>
  <c r="E154" i="40"/>
  <c r="F154" i="40"/>
  <c r="G154" i="40"/>
  <c r="H154" i="40"/>
  <c r="I154" i="40"/>
  <c r="J154" i="40"/>
  <c r="K154" i="40"/>
  <c r="L154" i="40"/>
  <c r="B175" i="40"/>
  <c r="C175" i="40"/>
  <c r="D175" i="40"/>
  <c r="E175" i="40"/>
  <c r="F175" i="40"/>
  <c r="G175" i="40"/>
  <c r="H175" i="40"/>
  <c r="I175" i="40"/>
  <c r="J175" i="40"/>
  <c r="K175" i="40"/>
  <c r="L175" i="40"/>
  <c r="B168" i="40"/>
  <c r="C168" i="40"/>
  <c r="D168" i="40"/>
  <c r="E168" i="40"/>
  <c r="F168" i="40"/>
  <c r="G168" i="40"/>
  <c r="H168" i="40"/>
  <c r="I168" i="40"/>
  <c r="J168" i="40"/>
  <c r="K168" i="40"/>
  <c r="L168" i="40"/>
  <c r="B155" i="40"/>
  <c r="C155" i="40"/>
  <c r="D155" i="40"/>
  <c r="E155" i="40"/>
  <c r="F155" i="40"/>
  <c r="G155" i="40"/>
  <c r="H155" i="40"/>
  <c r="I155" i="40"/>
  <c r="J155" i="40"/>
  <c r="K155" i="40"/>
  <c r="L155" i="40"/>
  <c r="B169" i="40"/>
  <c r="C169" i="40"/>
  <c r="D169" i="40"/>
  <c r="E169" i="40"/>
  <c r="F169" i="40"/>
  <c r="G169" i="40"/>
  <c r="H169" i="40"/>
  <c r="I169" i="40"/>
  <c r="J169" i="40"/>
  <c r="K169" i="40"/>
  <c r="L169" i="40"/>
  <c r="B162" i="40"/>
  <c r="C162" i="40"/>
  <c r="D162" i="40"/>
  <c r="E162" i="40"/>
  <c r="F162" i="40"/>
  <c r="G162" i="40"/>
  <c r="H162" i="40"/>
  <c r="I162" i="40"/>
  <c r="J162" i="40"/>
  <c r="K162" i="40"/>
  <c r="L162" i="40"/>
  <c r="B176" i="40"/>
  <c r="C176" i="40"/>
  <c r="D176" i="40"/>
  <c r="E176" i="40"/>
  <c r="F176" i="40"/>
  <c r="G176" i="40"/>
  <c r="H176" i="40"/>
  <c r="I176" i="40"/>
  <c r="J176" i="40"/>
  <c r="K176" i="40"/>
  <c r="L176" i="40"/>
  <c r="B170" i="40"/>
  <c r="C170" i="40"/>
  <c r="D170" i="40"/>
  <c r="E170" i="40"/>
  <c r="F170" i="40"/>
  <c r="G170" i="40"/>
  <c r="H170" i="40"/>
  <c r="I170" i="40"/>
  <c r="J170" i="40"/>
  <c r="K170" i="40"/>
  <c r="L170" i="40"/>
  <c r="B177" i="40"/>
  <c r="C177" i="40"/>
  <c r="D177" i="40"/>
  <c r="E177" i="40"/>
  <c r="F177" i="40"/>
  <c r="G177" i="40"/>
  <c r="H177" i="40"/>
  <c r="I177" i="40"/>
  <c r="J177" i="40"/>
  <c r="K177" i="40"/>
  <c r="L177" i="40"/>
  <c r="B163" i="40"/>
  <c r="C163" i="40"/>
  <c r="D163" i="40"/>
  <c r="E163" i="40"/>
  <c r="F163" i="40"/>
  <c r="G163" i="40"/>
  <c r="H163" i="40"/>
  <c r="I163" i="40"/>
  <c r="J163" i="40"/>
  <c r="K163" i="40"/>
  <c r="L163" i="40"/>
  <c r="B156" i="40"/>
  <c r="C156" i="40"/>
  <c r="D156" i="40"/>
  <c r="E156" i="40"/>
  <c r="F156" i="40"/>
  <c r="G156" i="40"/>
  <c r="H156" i="40"/>
  <c r="I156" i="40"/>
  <c r="J156" i="40"/>
  <c r="K156" i="40"/>
  <c r="L156" i="40"/>
  <c r="B270" i="40"/>
  <c r="C270" i="40"/>
  <c r="D270" i="40"/>
  <c r="E270" i="40"/>
  <c r="F270" i="40"/>
  <c r="G270" i="40"/>
  <c r="H270" i="40"/>
  <c r="I270" i="40"/>
  <c r="J270" i="40"/>
  <c r="K270" i="40"/>
  <c r="L270" i="40"/>
  <c r="B271" i="40"/>
  <c r="C271" i="40"/>
  <c r="D271" i="40"/>
  <c r="E271" i="40"/>
  <c r="F271" i="40"/>
  <c r="G271" i="40"/>
  <c r="H271" i="40"/>
  <c r="I271" i="40"/>
  <c r="J271" i="40"/>
  <c r="K271" i="40"/>
  <c r="L271" i="40"/>
  <c r="D161" i="40"/>
  <c r="B161" i="40"/>
  <c r="L161" i="40"/>
  <c r="H161" i="40"/>
  <c r="I161" i="40"/>
  <c r="J161" i="40"/>
  <c r="K161" i="40"/>
  <c r="G161" i="40"/>
  <c r="F161" i="40"/>
  <c r="E161" i="40"/>
  <c r="C161" i="40"/>
  <c r="V24" i="42"/>
  <c r="R24" i="42" s="1"/>
  <c r="N24" i="42"/>
  <c r="O24" i="42"/>
  <c r="V23" i="42"/>
  <c r="R23" i="42" s="1"/>
  <c r="N23" i="42"/>
  <c r="O23" i="42"/>
  <c r="V22" i="42"/>
  <c r="R22" i="42" s="1"/>
  <c r="N22" i="42"/>
  <c r="O22" i="42"/>
  <c r="M75" i="46" s="1"/>
  <c r="V21" i="42"/>
  <c r="R21" i="42" s="1"/>
  <c r="N21" i="42"/>
  <c r="O21" i="42"/>
  <c r="M74" i="46" s="1"/>
  <c r="V20" i="42"/>
  <c r="R20" i="42" s="1"/>
  <c r="N20" i="42"/>
  <c r="O20" i="42"/>
  <c r="M79" i="46" s="1"/>
  <c r="V19" i="42"/>
  <c r="R19" i="42" s="1"/>
  <c r="N19" i="42"/>
  <c r="L72" i="46" s="1"/>
  <c r="O19" i="42"/>
  <c r="M72" i="46" s="1"/>
  <c r="V18" i="42"/>
  <c r="R18" i="42" s="1"/>
  <c r="N18" i="42"/>
  <c r="O18" i="42"/>
  <c r="V17" i="42"/>
  <c r="R17" i="42" s="1"/>
  <c r="N17" i="42"/>
  <c r="O17" i="42"/>
  <c r="M71" i="46" s="1"/>
  <c r="V16" i="42"/>
  <c r="R16" i="42" s="1"/>
  <c r="N16" i="42"/>
  <c r="O16" i="42"/>
  <c r="M77" i="46" s="1"/>
  <c r="V15" i="42"/>
  <c r="R15" i="42" s="1"/>
  <c r="N15" i="42"/>
  <c r="L83" i="46" s="1"/>
  <c r="O15" i="42"/>
  <c r="M83" i="46" s="1"/>
  <c r="V14" i="42"/>
  <c r="R14" i="42" s="1"/>
  <c r="N14" i="42"/>
  <c r="O14" i="42"/>
  <c r="M81" i="46" s="1"/>
  <c r="V13" i="42"/>
  <c r="R13" i="42" s="1"/>
  <c r="N13" i="42"/>
  <c r="O13" i="42"/>
  <c r="V12" i="42"/>
  <c r="R12" i="42" s="1"/>
  <c r="N12" i="42"/>
  <c r="O12" i="42"/>
  <c r="M78" i="46" s="1"/>
  <c r="V11" i="42"/>
  <c r="R11" i="42" s="1"/>
  <c r="N11" i="42"/>
  <c r="L76" i="46" s="1"/>
  <c r="O11" i="42"/>
  <c r="M76" i="46" s="1"/>
  <c r="V10" i="42"/>
  <c r="N10" i="42"/>
  <c r="O10" i="42"/>
  <c r="M73" i="46" s="1"/>
  <c r="V9" i="42"/>
  <c r="V24" i="41"/>
  <c r="R24" i="41" s="1"/>
  <c r="N24" i="41"/>
  <c r="O24" i="41"/>
  <c r="V23" i="41"/>
  <c r="R23" i="41" s="1"/>
  <c r="N23" i="41"/>
  <c r="O23" i="41"/>
  <c r="V22" i="41"/>
  <c r="R22" i="41" s="1"/>
  <c r="N22" i="41"/>
  <c r="O22" i="41"/>
  <c r="M85" i="46" s="1"/>
  <c r="V21" i="41"/>
  <c r="R21" i="41" s="1"/>
  <c r="N21" i="41"/>
  <c r="O21" i="41"/>
  <c r="M91" i="46" s="1"/>
  <c r="V20" i="41"/>
  <c r="R20" i="41" s="1"/>
  <c r="N20" i="41"/>
  <c r="O20" i="41"/>
  <c r="V19" i="41"/>
  <c r="R19" i="41" s="1"/>
  <c r="N19" i="41"/>
  <c r="L128" i="46" s="1"/>
  <c r="O19" i="41"/>
  <c r="M128" i="46" s="1"/>
  <c r="V18" i="41"/>
  <c r="R18" i="41" s="1"/>
  <c r="N18" i="41"/>
  <c r="O18" i="41"/>
  <c r="V17" i="41"/>
  <c r="R17" i="41" s="1"/>
  <c r="N17" i="41"/>
  <c r="O17" i="41"/>
  <c r="M98" i="46" s="1"/>
  <c r="V16" i="41"/>
  <c r="R16" i="41" s="1"/>
  <c r="N16" i="41"/>
  <c r="O16" i="41"/>
  <c r="V15" i="41"/>
  <c r="R15" i="41" s="1"/>
  <c r="N15" i="41"/>
  <c r="O15" i="41"/>
  <c r="M80" i="46" s="1"/>
  <c r="V14" i="41"/>
  <c r="R14" i="41" s="1"/>
  <c r="N14" i="41"/>
  <c r="O14" i="41"/>
  <c r="M95" i="46" s="1"/>
  <c r="V13" i="41"/>
  <c r="R13" i="41" s="1"/>
  <c r="N13" i="41"/>
  <c r="O13" i="41"/>
  <c r="V12" i="41"/>
  <c r="R12" i="41" s="1"/>
  <c r="N12" i="41"/>
  <c r="O12" i="41"/>
  <c r="V11" i="41"/>
  <c r="R11" i="41" s="1"/>
  <c r="N11" i="41"/>
  <c r="L87" i="46" s="1"/>
  <c r="O11" i="41"/>
  <c r="M87" i="46" s="1"/>
  <c r="V10" i="41"/>
  <c r="R10" i="41" s="1"/>
  <c r="N10" i="41"/>
  <c r="O10" i="41"/>
  <c r="M86" i="46" s="1"/>
  <c r="V9" i="41"/>
  <c r="R9" i="41" s="1"/>
  <c r="F2" i="40"/>
  <c r="A2" i="40"/>
  <c r="N10" i="9"/>
  <c r="N11" i="9"/>
  <c r="L118" i="46" s="1"/>
  <c r="N13" i="9"/>
  <c r="N14" i="9"/>
  <c r="L126" i="46" s="1"/>
  <c r="N15" i="9"/>
  <c r="N16" i="9"/>
  <c r="N17" i="9"/>
  <c r="M40" i="40" s="1"/>
  <c r="N18" i="9"/>
  <c r="M185" i="40" s="1"/>
  <c r="N19" i="9"/>
  <c r="P19" i="9"/>
  <c r="N20" i="9"/>
  <c r="N21" i="9"/>
  <c r="N22" i="9"/>
  <c r="N23" i="9"/>
  <c r="N24" i="9"/>
  <c r="N10" i="15"/>
  <c r="M47" i="40" s="1"/>
  <c r="N11" i="15"/>
  <c r="N13" i="15"/>
  <c r="N14" i="15"/>
  <c r="N15" i="15"/>
  <c r="N16" i="15"/>
  <c r="N17" i="15"/>
  <c r="L52" i="46" s="1"/>
  <c r="N18" i="15"/>
  <c r="N19" i="15"/>
  <c r="N20" i="15"/>
  <c r="P20" i="15"/>
  <c r="N21" i="15"/>
  <c r="N22" i="15"/>
  <c r="N23" i="15"/>
  <c r="N24" i="15"/>
  <c r="P24" i="15"/>
  <c r="N10" i="16"/>
  <c r="L44" i="46" s="1"/>
  <c r="N11" i="16"/>
  <c r="L40" i="46" s="1"/>
  <c r="N13" i="16"/>
  <c r="N14" i="16"/>
  <c r="N15" i="16"/>
  <c r="L29" i="46" s="1"/>
  <c r="N16" i="16"/>
  <c r="N17" i="16"/>
  <c r="N18" i="16"/>
  <c r="N19" i="16"/>
  <c r="N20" i="16"/>
  <c r="N21" i="16"/>
  <c r="N22" i="16"/>
  <c r="P22" i="16"/>
  <c r="N23" i="16"/>
  <c r="N24" i="16"/>
  <c r="N10" i="17"/>
  <c r="N11" i="17"/>
  <c r="N12" i="17"/>
  <c r="N13" i="17"/>
  <c r="L97" i="46" s="1"/>
  <c r="N14" i="17"/>
  <c r="N15" i="17"/>
  <c r="N16" i="17"/>
  <c r="L109" i="46" s="1"/>
  <c r="N17" i="17"/>
  <c r="N18" i="17"/>
  <c r="N19" i="17"/>
  <c r="N20" i="17"/>
  <c r="N21" i="17"/>
  <c r="N22" i="17"/>
  <c r="N23" i="17"/>
  <c r="P23" i="17"/>
  <c r="N24" i="17"/>
  <c r="N10" i="18"/>
  <c r="M86" i="40" s="1"/>
  <c r="N11" i="18"/>
  <c r="M71" i="40" s="1"/>
  <c r="N13" i="18"/>
  <c r="P13" i="18" s="1"/>
  <c r="N14" i="18"/>
  <c r="N15" i="18"/>
  <c r="L94" i="46" s="1"/>
  <c r="N16" i="18"/>
  <c r="M77" i="40" s="1"/>
  <c r="N17" i="18"/>
  <c r="N18" i="18"/>
  <c r="N19" i="18"/>
  <c r="N20" i="18"/>
  <c r="N21" i="18"/>
  <c r="N22" i="18"/>
  <c r="N23" i="18"/>
  <c r="N24" i="18"/>
  <c r="N10" i="19"/>
  <c r="N11" i="19"/>
  <c r="L54" i="46" s="1"/>
  <c r="N13" i="19"/>
  <c r="N14" i="19"/>
  <c r="M107" i="40" s="1"/>
  <c r="N15" i="19"/>
  <c r="N16" i="19"/>
  <c r="L57" i="46" s="1"/>
  <c r="N17" i="19"/>
  <c r="N18" i="19"/>
  <c r="N19" i="19"/>
  <c r="N20" i="19"/>
  <c r="N21" i="19"/>
  <c r="N22" i="19"/>
  <c r="N23" i="19"/>
  <c r="N24" i="19"/>
  <c r="N10" i="33"/>
  <c r="L24" i="46" s="1"/>
  <c r="N11" i="33"/>
  <c r="M108" i="40" s="1"/>
  <c r="N13" i="33"/>
  <c r="P13" i="33" s="1"/>
  <c r="N14" i="33"/>
  <c r="L53" i="46" s="1"/>
  <c r="N15" i="33"/>
  <c r="N16" i="33"/>
  <c r="M95" i="40" s="1"/>
  <c r="N17" i="33"/>
  <c r="N18" i="33"/>
  <c r="N19" i="33"/>
  <c r="N20" i="33"/>
  <c r="N21" i="33"/>
  <c r="N22" i="33"/>
  <c r="N23" i="33"/>
  <c r="N24" i="33"/>
  <c r="N10" i="34"/>
  <c r="N11" i="34"/>
  <c r="L114" i="46" s="1"/>
  <c r="N13" i="34"/>
  <c r="N14" i="34"/>
  <c r="M116" i="40" s="1"/>
  <c r="N15" i="34"/>
  <c r="N16" i="34"/>
  <c r="L103" i="46" s="1"/>
  <c r="N17" i="34"/>
  <c r="N18" i="34"/>
  <c r="N19" i="34"/>
  <c r="P19" i="34"/>
  <c r="U19" i="34" s="1"/>
  <c r="N20" i="34"/>
  <c r="N21" i="34"/>
  <c r="N22" i="34"/>
  <c r="N23" i="34"/>
  <c r="N24" i="34"/>
  <c r="N10" i="35"/>
  <c r="M139" i="40" s="1"/>
  <c r="N11" i="35"/>
  <c r="L31" i="46" s="1"/>
  <c r="N13" i="35"/>
  <c r="N14" i="35"/>
  <c r="N15" i="35"/>
  <c r="L16" i="46" s="1"/>
  <c r="N16" i="35"/>
  <c r="L22" i="46" s="1"/>
  <c r="N17" i="35"/>
  <c r="N18" i="35"/>
  <c r="N19" i="35"/>
  <c r="N20" i="35"/>
  <c r="N21" i="35"/>
  <c r="P21" i="35"/>
  <c r="U21" i="35" s="1"/>
  <c r="N22" i="35"/>
  <c r="N23" i="35"/>
  <c r="N24" i="35"/>
  <c r="N10" i="36"/>
  <c r="N11" i="36"/>
  <c r="L13" i="46" s="1"/>
  <c r="N13" i="36"/>
  <c r="N14" i="36"/>
  <c r="N15" i="36"/>
  <c r="N16" i="36"/>
  <c r="L27" i="46" s="1"/>
  <c r="N17" i="36"/>
  <c r="L8" i="46" s="1"/>
  <c r="N18" i="36"/>
  <c r="N19" i="36"/>
  <c r="L12" i="46" s="1"/>
  <c r="N20" i="36"/>
  <c r="N21" i="36"/>
  <c r="P21" i="36"/>
  <c r="N22" i="36"/>
  <c r="N23" i="36"/>
  <c r="N24" i="36"/>
  <c r="N9" i="36"/>
  <c r="N9" i="35"/>
  <c r="L37" i="46" s="1"/>
  <c r="N9" i="34"/>
  <c r="N9" i="33"/>
  <c r="N9" i="19"/>
  <c r="M92" i="40" s="1"/>
  <c r="N9" i="18"/>
  <c r="N9" i="17"/>
  <c r="M79" i="40" s="1"/>
  <c r="N9" i="16"/>
  <c r="M64" i="40" s="1"/>
  <c r="N9" i="15"/>
  <c r="N9" i="9"/>
  <c r="N10" i="10"/>
  <c r="M16" i="40" s="1"/>
  <c r="N11" i="10"/>
  <c r="N14" i="10"/>
  <c r="N15" i="10"/>
  <c r="L63" i="46" s="1"/>
  <c r="N16" i="10"/>
  <c r="N17" i="10"/>
  <c r="N18" i="10"/>
  <c r="M13" i="40" s="1"/>
  <c r="N19" i="10"/>
  <c r="L19" i="46" s="1"/>
  <c r="N20" i="10"/>
  <c r="N21" i="10"/>
  <c r="N22" i="10"/>
  <c r="N23" i="10"/>
  <c r="N24" i="10"/>
  <c r="N9" i="10"/>
  <c r="M11" i="40" s="1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R22" i="9" s="1"/>
  <c r="V23" i="9"/>
  <c r="R23" i="9" s="1"/>
  <c r="V24" i="9"/>
  <c r="R24" i="9" s="1"/>
  <c r="V10" i="14"/>
  <c r="V11" i="14"/>
  <c r="V12" i="14"/>
  <c r="V13" i="14"/>
  <c r="R13" i="14" s="1"/>
  <c r="V14" i="14"/>
  <c r="V15" i="14"/>
  <c r="V16" i="14"/>
  <c r="V17" i="14"/>
  <c r="V18" i="14"/>
  <c r="R18" i="14" s="1"/>
  <c r="V19" i="14"/>
  <c r="R19" i="14" s="1"/>
  <c r="V20" i="14"/>
  <c r="R20" i="14" s="1"/>
  <c r="V21" i="14"/>
  <c r="R21" i="14" s="1"/>
  <c r="V22" i="14"/>
  <c r="R22" i="14" s="1"/>
  <c r="V23" i="14"/>
  <c r="R23" i="14" s="1"/>
  <c r="V24" i="14"/>
  <c r="R24" i="14" s="1"/>
  <c r="V10" i="15"/>
  <c r="R10" i="15" s="1"/>
  <c r="V11" i="15"/>
  <c r="R11" i="15" s="1"/>
  <c r="V12" i="15"/>
  <c r="R12" i="15" s="1"/>
  <c r="V13" i="15"/>
  <c r="R13" i="15" s="1"/>
  <c r="V14" i="15"/>
  <c r="R14" i="15" s="1"/>
  <c r="V15" i="15"/>
  <c r="R15" i="15" s="1"/>
  <c r="V16" i="15"/>
  <c r="R16" i="15" s="1"/>
  <c r="V17" i="15"/>
  <c r="R17" i="15" s="1"/>
  <c r="V18" i="15"/>
  <c r="R18" i="15" s="1"/>
  <c r="V19" i="15"/>
  <c r="R19" i="15" s="1"/>
  <c r="V20" i="15"/>
  <c r="R20" i="15" s="1"/>
  <c r="V21" i="15"/>
  <c r="R21" i="15" s="1"/>
  <c r="V22" i="15"/>
  <c r="R22" i="15" s="1"/>
  <c r="V23" i="15"/>
  <c r="R23" i="15" s="1"/>
  <c r="V24" i="15"/>
  <c r="R24" i="15" s="1"/>
  <c r="V10" i="16"/>
  <c r="R10" i="16" s="1"/>
  <c r="V11" i="16"/>
  <c r="R11" i="16" s="1"/>
  <c r="V12" i="16"/>
  <c r="R12" i="16" s="1"/>
  <c r="V13" i="16"/>
  <c r="R13" i="16" s="1"/>
  <c r="V14" i="16"/>
  <c r="R14" i="16" s="1"/>
  <c r="V15" i="16"/>
  <c r="R15" i="16" s="1"/>
  <c r="V16" i="16"/>
  <c r="R16" i="16" s="1"/>
  <c r="V17" i="16"/>
  <c r="R17" i="16" s="1"/>
  <c r="V18" i="16"/>
  <c r="R18" i="16" s="1"/>
  <c r="V19" i="16"/>
  <c r="R19" i="16" s="1"/>
  <c r="V20" i="16"/>
  <c r="R20" i="16" s="1"/>
  <c r="V21" i="16"/>
  <c r="R21" i="16" s="1"/>
  <c r="V22" i="16"/>
  <c r="R22" i="16" s="1"/>
  <c r="V23" i="16"/>
  <c r="R23" i="16" s="1"/>
  <c r="V24" i="16"/>
  <c r="R24" i="16" s="1"/>
  <c r="V10" i="17"/>
  <c r="R10" i="17" s="1"/>
  <c r="V11" i="17"/>
  <c r="V12" i="17"/>
  <c r="R12" i="17" s="1"/>
  <c r="V13" i="17"/>
  <c r="R13" i="17" s="1"/>
  <c r="V14" i="17"/>
  <c r="R14" i="17" s="1"/>
  <c r="V15" i="17"/>
  <c r="V16" i="17"/>
  <c r="R16" i="17" s="1"/>
  <c r="V17" i="17"/>
  <c r="R17" i="17" s="1"/>
  <c r="V18" i="17"/>
  <c r="R18" i="17" s="1"/>
  <c r="V19" i="17"/>
  <c r="R19" i="17" s="1"/>
  <c r="V20" i="17"/>
  <c r="R20" i="17" s="1"/>
  <c r="V21" i="17"/>
  <c r="R21" i="17" s="1"/>
  <c r="V22" i="17"/>
  <c r="R22" i="17" s="1"/>
  <c r="V23" i="17"/>
  <c r="R23" i="17" s="1"/>
  <c r="V24" i="17"/>
  <c r="R24" i="17" s="1"/>
  <c r="V10" i="18"/>
  <c r="R10" i="18" s="1"/>
  <c r="V11" i="18"/>
  <c r="R11" i="18" s="1"/>
  <c r="V12" i="18"/>
  <c r="R12" i="18" s="1"/>
  <c r="V13" i="18"/>
  <c r="R13" i="18" s="1"/>
  <c r="V14" i="18"/>
  <c r="R14" i="18" s="1"/>
  <c r="V15" i="18"/>
  <c r="R15" i="18" s="1"/>
  <c r="V16" i="18"/>
  <c r="R16" i="18" s="1"/>
  <c r="V17" i="18"/>
  <c r="R17" i="18" s="1"/>
  <c r="V18" i="18"/>
  <c r="R18" i="18" s="1"/>
  <c r="V19" i="18"/>
  <c r="R19" i="18" s="1"/>
  <c r="V20" i="18"/>
  <c r="R20" i="18" s="1"/>
  <c r="V21" i="18"/>
  <c r="R21" i="18" s="1"/>
  <c r="V22" i="18"/>
  <c r="R22" i="18" s="1"/>
  <c r="V23" i="18"/>
  <c r="R23" i="18" s="1"/>
  <c r="V24" i="18"/>
  <c r="R24" i="18" s="1"/>
  <c r="V10" i="19"/>
  <c r="R10" i="19" s="1"/>
  <c r="V11" i="19"/>
  <c r="R11" i="19" s="1"/>
  <c r="V12" i="19"/>
  <c r="R12" i="19" s="1"/>
  <c r="V13" i="19"/>
  <c r="R13" i="19" s="1"/>
  <c r="V14" i="19"/>
  <c r="R14" i="19" s="1"/>
  <c r="V15" i="19"/>
  <c r="R15" i="19" s="1"/>
  <c r="V16" i="19"/>
  <c r="R16" i="19" s="1"/>
  <c r="V17" i="19"/>
  <c r="R17" i="19" s="1"/>
  <c r="V18" i="19"/>
  <c r="R18" i="19" s="1"/>
  <c r="V19" i="19"/>
  <c r="R19" i="19" s="1"/>
  <c r="V20" i="19"/>
  <c r="R20" i="19" s="1"/>
  <c r="V21" i="19"/>
  <c r="R21" i="19" s="1"/>
  <c r="V22" i="19"/>
  <c r="R22" i="19" s="1"/>
  <c r="V23" i="19"/>
  <c r="R23" i="19" s="1"/>
  <c r="V24" i="19"/>
  <c r="R24" i="19" s="1"/>
  <c r="V10" i="33"/>
  <c r="R10" i="33" s="1"/>
  <c r="V11" i="33"/>
  <c r="R11" i="33" s="1"/>
  <c r="V12" i="33"/>
  <c r="R12" i="33" s="1"/>
  <c r="V13" i="33"/>
  <c r="R13" i="33" s="1"/>
  <c r="V14" i="33"/>
  <c r="R14" i="33" s="1"/>
  <c r="V15" i="33"/>
  <c r="R15" i="33" s="1"/>
  <c r="V16" i="33"/>
  <c r="R16" i="33" s="1"/>
  <c r="V17" i="33"/>
  <c r="R17" i="33" s="1"/>
  <c r="V18" i="33"/>
  <c r="R18" i="33" s="1"/>
  <c r="V19" i="33"/>
  <c r="R19" i="33" s="1"/>
  <c r="V20" i="33"/>
  <c r="R20" i="33" s="1"/>
  <c r="V21" i="33"/>
  <c r="R21" i="33" s="1"/>
  <c r="V22" i="33"/>
  <c r="R22" i="33" s="1"/>
  <c r="V23" i="33"/>
  <c r="R23" i="33" s="1"/>
  <c r="V24" i="33"/>
  <c r="R24" i="33" s="1"/>
  <c r="V10" i="34"/>
  <c r="R10" i="34" s="1"/>
  <c r="V11" i="34"/>
  <c r="R11" i="34" s="1"/>
  <c r="V12" i="34"/>
  <c r="R12" i="34" s="1"/>
  <c r="V13" i="34"/>
  <c r="R13" i="34" s="1"/>
  <c r="V14" i="34"/>
  <c r="R14" i="34" s="1"/>
  <c r="V15" i="34"/>
  <c r="R15" i="34" s="1"/>
  <c r="V16" i="34"/>
  <c r="R16" i="34" s="1"/>
  <c r="V17" i="34"/>
  <c r="R17" i="34" s="1"/>
  <c r="V18" i="34"/>
  <c r="R18" i="34" s="1"/>
  <c r="V19" i="34"/>
  <c r="R19" i="34" s="1"/>
  <c r="V20" i="34"/>
  <c r="R20" i="34" s="1"/>
  <c r="V21" i="34"/>
  <c r="R21" i="34" s="1"/>
  <c r="V22" i="34"/>
  <c r="R22" i="34" s="1"/>
  <c r="V23" i="34"/>
  <c r="R23" i="34" s="1"/>
  <c r="V24" i="34"/>
  <c r="R24" i="34" s="1"/>
  <c r="V10" i="35"/>
  <c r="R10" i="35" s="1"/>
  <c r="V11" i="35"/>
  <c r="R11" i="35" s="1"/>
  <c r="V12" i="35"/>
  <c r="R12" i="35" s="1"/>
  <c r="V13" i="35"/>
  <c r="R13" i="35" s="1"/>
  <c r="V14" i="35"/>
  <c r="R14" i="35" s="1"/>
  <c r="V15" i="35"/>
  <c r="R15" i="35" s="1"/>
  <c r="V16" i="35"/>
  <c r="R16" i="35" s="1"/>
  <c r="V17" i="35"/>
  <c r="R17" i="35" s="1"/>
  <c r="V18" i="35"/>
  <c r="R18" i="35" s="1"/>
  <c r="V19" i="35"/>
  <c r="R19" i="35" s="1"/>
  <c r="V20" i="35"/>
  <c r="R20" i="35" s="1"/>
  <c r="V21" i="35"/>
  <c r="R21" i="35" s="1"/>
  <c r="V22" i="35"/>
  <c r="R22" i="35" s="1"/>
  <c r="V23" i="35"/>
  <c r="R23" i="35" s="1"/>
  <c r="V24" i="35"/>
  <c r="R24" i="35" s="1"/>
  <c r="V10" i="36"/>
  <c r="R10" i="36" s="1"/>
  <c r="V11" i="36"/>
  <c r="R11" i="36" s="1"/>
  <c r="V12" i="36"/>
  <c r="R12" i="36" s="1"/>
  <c r="V13" i="36"/>
  <c r="R13" i="36" s="1"/>
  <c r="V14" i="36"/>
  <c r="R14" i="36" s="1"/>
  <c r="V15" i="36"/>
  <c r="V16" i="36"/>
  <c r="R16" i="36" s="1"/>
  <c r="V17" i="36"/>
  <c r="R17" i="36" s="1"/>
  <c r="V18" i="36"/>
  <c r="R18" i="36" s="1"/>
  <c r="V19" i="36"/>
  <c r="V20" i="36"/>
  <c r="R20" i="36" s="1"/>
  <c r="V21" i="36"/>
  <c r="R21" i="36" s="1"/>
  <c r="V22" i="36"/>
  <c r="R22" i="36" s="1"/>
  <c r="V23" i="36"/>
  <c r="R23" i="36" s="1"/>
  <c r="V24" i="36"/>
  <c r="R24" i="36" s="1"/>
  <c r="N10" i="14"/>
  <c r="N11" i="14"/>
  <c r="N12" i="14"/>
  <c r="N9" i="14"/>
  <c r="N13" i="14"/>
  <c r="P13" i="14"/>
  <c r="N14" i="14"/>
  <c r="L92" i="46" s="1"/>
  <c r="N15" i="14"/>
  <c r="L100" i="46" s="1"/>
  <c r="N16" i="14"/>
  <c r="N17" i="14"/>
  <c r="N18" i="14"/>
  <c r="N19" i="14"/>
  <c r="P19" i="14"/>
  <c r="N20" i="14"/>
  <c r="N21" i="14"/>
  <c r="P21" i="14"/>
  <c r="N22" i="14"/>
  <c r="N23" i="14"/>
  <c r="N24" i="14"/>
  <c r="V9" i="9"/>
  <c r="V9" i="14"/>
  <c r="V9" i="15"/>
  <c r="R9" i="15" s="1"/>
  <c r="V9" i="16"/>
  <c r="R9" i="16" s="1"/>
  <c r="V9" i="17"/>
  <c r="R9" i="17" s="1"/>
  <c r="V9" i="18"/>
  <c r="R9" i="18" s="1"/>
  <c r="V9" i="19"/>
  <c r="R9" i="19" s="1"/>
  <c r="V9" i="33"/>
  <c r="R9" i="33" s="1"/>
  <c r="V9" i="34"/>
  <c r="R9" i="34" s="1"/>
  <c r="V9" i="35"/>
  <c r="R9" i="35" s="1"/>
  <c r="V9" i="36"/>
  <c r="R9" i="36" s="1"/>
  <c r="V9" i="10"/>
  <c r="V10" i="10"/>
  <c r="V11" i="10"/>
  <c r="V12" i="10"/>
  <c r="R12" i="10" s="1"/>
  <c r="V13" i="10"/>
  <c r="V14" i="10"/>
  <c r="V15" i="10"/>
  <c r="V16" i="10"/>
  <c r="V17" i="10"/>
  <c r="R17" i="10" s="1"/>
  <c r="V18" i="10"/>
  <c r="V19" i="10"/>
  <c r="V20" i="10"/>
  <c r="V21" i="10"/>
  <c r="V22" i="10"/>
  <c r="R22" i="10" s="1"/>
  <c r="V23" i="10"/>
  <c r="V24" i="10"/>
  <c r="R24" i="10" s="1"/>
  <c r="G11" i="40"/>
  <c r="G142" i="40"/>
  <c r="H142" i="40"/>
  <c r="I142" i="40"/>
  <c r="J142" i="40"/>
  <c r="K142" i="40"/>
  <c r="L142" i="40"/>
  <c r="G136" i="40"/>
  <c r="H136" i="40"/>
  <c r="I136" i="40"/>
  <c r="J136" i="40"/>
  <c r="K136" i="40"/>
  <c r="L136" i="40"/>
  <c r="G130" i="40"/>
  <c r="H130" i="40"/>
  <c r="I130" i="40"/>
  <c r="J130" i="40"/>
  <c r="K130" i="40"/>
  <c r="L130" i="40"/>
  <c r="G184" i="40"/>
  <c r="H184" i="40"/>
  <c r="I184" i="40"/>
  <c r="J184" i="40"/>
  <c r="K184" i="40"/>
  <c r="L184" i="40"/>
  <c r="G137" i="40"/>
  <c r="H137" i="40"/>
  <c r="I137" i="40"/>
  <c r="J137" i="40"/>
  <c r="K137" i="40"/>
  <c r="L137" i="40"/>
  <c r="G148" i="40"/>
  <c r="H148" i="40"/>
  <c r="I148" i="40"/>
  <c r="J148" i="40"/>
  <c r="K148" i="40"/>
  <c r="L148" i="40"/>
  <c r="G131" i="40"/>
  <c r="H131" i="40"/>
  <c r="I131" i="40"/>
  <c r="J131" i="40"/>
  <c r="K131" i="40"/>
  <c r="L131" i="40"/>
  <c r="G265" i="40"/>
  <c r="H265" i="40"/>
  <c r="I265" i="40"/>
  <c r="J265" i="40"/>
  <c r="K265" i="40"/>
  <c r="L265" i="40"/>
  <c r="G266" i="40"/>
  <c r="H266" i="40"/>
  <c r="I266" i="40"/>
  <c r="J266" i="40"/>
  <c r="K266" i="40"/>
  <c r="L266" i="40"/>
  <c r="G267" i="40"/>
  <c r="H267" i="40"/>
  <c r="I267" i="40"/>
  <c r="J267" i="40"/>
  <c r="K267" i="40"/>
  <c r="L267" i="40"/>
  <c r="G268" i="40"/>
  <c r="H268" i="40"/>
  <c r="I268" i="40"/>
  <c r="J268" i="40"/>
  <c r="K268" i="40"/>
  <c r="L268" i="40"/>
  <c r="G269" i="40"/>
  <c r="H269" i="40"/>
  <c r="I269" i="40"/>
  <c r="J269" i="40"/>
  <c r="K269" i="40"/>
  <c r="L269" i="40"/>
  <c r="G129" i="40"/>
  <c r="H129" i="40"/>
  <c r="I129" i="40"/>
  <c r="J129" i="40"/>
  <c r="K129" i="40"/>
  <c r="L129" i="40"/>
  <c r="G139" i="40"/>
  <c r="H139" i="40"/>
  <c r="I139" i="40"/>
  <c r="J139" i="40"/>
  <c r="K139" i="40"/>
  <c r="L139" i="40"/>
  <c r="G127" i="40"/>
  <c r="H127" i="40"/>
  <c r="I127" i="40"/>
  <c r="J127" i="40"/>
  <c r="K127" i="40"/>
  <c r="L127" i="40"/>
  <c r="G133" i="40"/>
  <c r="H133" i="40"/>
  <c r="I133" i="40"/>
  <c r="J133" i="40"/>
  <c r="K133" i="40"/>
  <c r="L133" i="40"/>
  <c r="G193" i="40"/>
  <c r="H193" i="40"/>
  <c r="I193" i="40"/>
  <c r="J193" i="40"/>
  <c r="K193" i="40"/>
  <c r="L193" i="40"/>
  <c r="G134" i="40"/>
  <c r="H134" i="40"/>
  <c r="I134" i="40"/>
  <c r="J134" i="40"/>
  <c r="K134" i="40"/>
  <c r="L134" i="40"/>
  <c r="G128" i="40"/>
  <c r="H128" i="40"/>
  <c r="I128" i="40"/>
  <c r="J128" i="40"/>
  <c r="K128" i="40"/>
  <c r="L128" i="40"/>
  <c r="G141" i="40"/>
  <c r="H141" i="40"/>
  <c r="I141" i="40"/>
  <c r="J141" i="40"/>
  <c r="K141" i="40"/>
  <c r="L141" i="40"/>
  <c r="G260" i="40"/>
  <c r="H260" i="40"/>
  <c r="I260" i="40"/>
  <c r="J260" i="40"/>
  <c r="K260" i="40"/>
  <c r="L260" i="40"/>
  <c r="G261" i="40"/>
  <c r="H261" i="40"/>
  <c r="I261" i="40"/>
  <c r="J261" i="40"/>
  <c r="K261" i="40"/>
  <c r="L261" i="40"/>
  <c r="G262" i="40"/>
  <c r="H262" i="40"/>
  <c r="I262" i="40"/>
  <c r="J262" i="40"/>
  <c r="K262" i="40"/>
  <c r="L262" i="40"/>
  <c r="G263" i="40"/>
  <c r="H263" i="40"/>
  <c r="I263" i="40"/>
  <c r="J263" i="40"/>
  <c r="K263" i="40"/>
  <c r="L263" i="40"/>
  <c r="G264" i="40"/>
  <c r="H264" i="40"/>
  <c r="I264" i="40"/>
  <c r="J264" i="40"/>
  <c r="K264" i="40"/>
  <c r="L264" i="40"/>
  <c r="G145" i="40"/>
  <c r="H145" i="40"/>
  <c r="I145" i="40"/>
  <c r="J145" i="40"/>
  <c r="K145" i="40"/>
  <c r="L145" i="40"/>
  <c r="G114" i="40"/>
  <c r="H114" i="40"/>
  <c r="I114" i="40"/>
  <c r="J114" i="40"/>
  <c r="K114" i="40"/>
  <c r="L114" i="40"/>
  <c r="G120" i="40"/>
  <c r="H120" i="40"/>
  <c r="I120" i="40"/>
  <c r="J120" i="40"/>
  <c r="K120" i="40"/>
  <c r="L120" i="40"/>
  <c r="G115" i="40"/>
  <c r="H115" i="40"/>
  <c r="I115" i="40"/>
  <c r="J115" i="40"/>
  <c r="K115" i="40"/>
  <c r="L115" i="40"/>
  <c r="G252" i="40"/>
  <c r="H252" i="40"/>
  <c r="I252" i="40"/>
  <c r="J252" i="40"/>
  <c r="K252" i="40"/>
  <c r="L252" i="40"/>
  <c r="G116" i="40"/>
  <c r="H116" i="40"/>
  <c r="I116" i="40"/>
  <c r="J116" i="40"/>
  <c r="K116" i="40"/>
  <c r="L116" i="40"/>
  <c r="G121" i="40"/>
  <c r="H121" i="40"/>
  <c r="I121" i="40"/>
  <c r="J121" i="40"/>
  <c r="K121" i="40"/>
  <c r="L121" i="40"/>
  <c r="G117" i="40"/>
  <c r="H117" i="40"/>
  <c r="I117" i="40"/>
  <c r="J117" i="40"/>
  <c r="K117" i="40"/>
  <c r="L117" i="40"/>
  <c r="G122" i="40"/>
  <c r="H122" i="40"/>
  <c r="I122" i="40"/>
  <c r="J122" i="40"/>
  <c r="K122" i="40"/>
  <c r="L122" i="40"/>
  <c r="G253" i="40"/>
  <c r="H253" i="40"/>
  <c r="I253" i="40"/>
  <c r="J253" i="40"/>
  <c r="K253" i="40"/>
  <c r="L253" i="40"/>
  <c r="G254" i="40"/>
  <c r="H254" i="40"/>
  <c r="I254" i="40"/>
  <c r="J254" i="40"/>
  <c r="K254" i="40"/>
  <c r="L254" i="40"/>
  <c r="G255" i="40"/>
  <c r="H255" i="40"/>
  <c r="I255" i="40"/>
  <c r="J255" i="40"/>
  <c r="K255" i="40"/>
  <c r="L255" i="40"/>
  <c r="G256" i="40"/>
  <c r="H256" i="40"/>
  <c r="I256" i="40"/>
  <c r="J256" i="40"/>
  <c r="K256" i="40"/>
  <c r="L256" i="40"/>
  <c r="G257" i="40"/>
  <c r="H257" i="40"/>
  <c r="I257" i="40"/>
  <c r="J257" i="40"/>
  <c r="K257" i="40"/>
  <c r="L257" i="40"/>
  <c r="G258" i="40"/>
  <c r="H258" i="40"/>
  <c r="I258" i="40"/>
  <c r="J258" i="40"/>
  <c r="K258" i="40"/>
  <c r="L258" i="40"/>
  <c r="G259" i="40"/>
  <c r="H259" i="40"/>
  <c r="I259" i="40"/>
  <c r="J259" i="40"/>
  <c r="K259" i="40"/>
  <c r="L259" i="40"/>
  <c r="G119" i="40"/>
  <c r="H119" i="40"/>
  <c r="I119" i="40"/>
  <c r="J119" i="40"/>
  <c r="K119" i="40"/>
  <c r="L119" i="40"/>
  <c r="G94" i="40"/>
  <c r="H94" i="40"/>
  <c r="I94" i="40"/>
  <c r="J94" i="40"/>
  <c r="K94" i="40"/>
  <c r="L94" i="40"/>
  <c r="G108" i="40"/>
  <c r="H108" i="40"/>
  <c r="I108" i="40"/>
  <c r="J108" i="40"/>
  <c r="K108" i="40"/>
  <c r="L108" i="40"/>
  <c r="G99" i="40"/>
  <c r="H99" i="40"/>
  <c r="I99" i="40"/>
  <c r="J99" i="40"/>
  <c r="K99" i="40"/>
  <c r="L99" i="40"/>
  <c r="G244" i="40"/>
  <c r="H244" i="40"/>
  <c r="I244" i="40"/>
  <c r="J244" i="40"/>
  <c r="K244" i="40"/>
  <c r="L244" i="40"/>
  <c r="G109" i="40"/>
  <c r="H109" i="40"/>
  <c r="I109" i="40"/>
  <c r="J109" i="40"/>
  <c r="K109" i="40"/>
  <c r="L109" i="40"/>
  <c r="G100" i="40"/>
  <c r="H100" i="40"/>
  <c r="I100" i="40"/>
  <c r="J100" i="40"/>
  <c r="K100" i="40"/>
  <c r="L100" i="40"/>
  <c r="G95" i="40"/>
  <c r="H95" i="40"/>
  <c r="I95" i="40"/>
  <c r="J95" i="40"/>
  <c r="K95" i="40"/>
  <c r="L95" i="40"/>
  <c r="G105" i="40"/>
  <c r="H105" i="40"/>
  <c r="I105" i="40"/>
  <c r="J105" i="40"/>
  <c r="K105" i="40"/>
  <c r="L105" i="40"/>
  <c r="G245" i="40"/>
  <c r="H245" i="40"/>
  <c r="I245" i="40"/>
  <c r="J245" i="40"/>
  <c r="K245" i="40"/>
  <c r="L245" i="40"/>
  <c r="G246" i="40"/>
  <c r="H246" i="40"/>
  <c r="I246" i="40"/>
  <c r="J246" i="40"/>
  <c r="K246" i="40"/>
  <c r="L246" i="40"/>
  <c r="G247" i="40"/>
  <c r="H247" i="40"/>
  <c r="I247" i="40"/>
  <c r="J247" i="40"/>
  <c r="K247" i="40"/>
  <c r="L247" i="40"/>
  <c r="G248" i="40"/>
  <c r="H248" i="40"/>
  <c r="I248" i="40"/>
  <c r="J248" i="40"/>
  <c r="K248" i="40"/>
  <c r="L248" i="40"/>
  <c r="G249" i="40"/>
  <c r="H249" i="40"/>
  <c r="I249" i="40"/>
  <c r="J249" i="40"/>
  <c r="K249" i="40"/>
  <c r="L249" i="40"/>
  <c r="G250" i="40"/>
  <c r="H250" i="40"/>
  <c r="I250" i="40"/>
  <c r="J250" i="40"/>
  <c r="K250" i="40"/>
  <c r="L250" i="40"/>
  <c r="G251" i="40"/>
  <c r="H251" i="40"/>
  <c r="I251" i="40"/>
  <c r="J251" i="40"/>
  <c r="K251" i="40"/>
  <c r="L251" i="40"/>
  <c r="G104" i="40"/>
  <c r="H104" i="40"/>
  <c r="I104" i="40"/>
  <c r="J104" i="40"/>
  <c r="K104" i="40"/>
  <c r="L104" i="40"/>
  <c r="G102" i="40"/>
  <c r="H102" i="40"/>
  <c r="I102" i="40"/>
  <c r="J102" i="40"/>
  <c r="K102" i="40"/>
  <c r="L102" i="40"/>
  <c r="G97" i="40"/>
  <c r="H97" i="40"/>
  <c r="I97" i="40"/>
  <c r="J97" i="40"/>
  <c r="K97" i="40"/>
  <c r="L97" i="40"/>
  <c r="G188" i="40"/>
  <c r="H188" i="40"/>
  <c r="I188" i="40"/>
  <c r="J188" i="40"/>
  <c r="K188" i="40"/>
  <c r="L188" i="40"/>
  <c r="G103" i="40"/>
  <c r="H103" i="40"/>
  <c r="I103" i="40"/>
  <c r="J103" i="40"/>
  <c r="K103" i="40"/>
  <c r="L103" i="40"/>
  <c r="G107" i="40"/>
  <c r="H107" i="40"/>
  <c r="I107" i="40"/>
  <c r="J107" i="40"/>
  <c r="K107" i="40"/>
  <c r="L107" i="40"/>
  <c r="G93" i="40"/>
  <c r="H93" i="40"/>
  <c r="I93" i="40"/>
  <c r="J93" i="40"/>
  <c r="K93" i="40"/>
  <c r="L93" i="40"/>
  <c r="G98" i="40"/>
  <c r="H98" i="40"/>
  <c r="I98" i="40"/>
  <c r="J98" i="40"/>
  <c r="K98" i="40"/>
  <c r="L98" i="40"/>
  <c r="G192" i="40"/>
  <c r="H192" i="40"/>
  <c r="I192" i="40"/>
  <c r="J192" i="40"/>
  <c r="K192" i="40"/>
  <c r="L192" i="40"/>
  <c r="G237" i="40"/>
  <c r="H237" i="40"/>
  <c r="I237" i="40"/>
  <c r="J237" i="40"/>
  <c r="K237" i="40"/>
  <c r="L237" i="40"/>
  <c r="G238" i="40"/>
  <c r="H238" i="40"/>
  <c r="I238" i="40"/>
  <c r="J238" i="40"/>
  <c r="K238" i="40"/>
  <c r="L238" i="40"/>
  <c r="G239" i="40"/>
  <c r="H239" i="40"/>
  <c r="I239" i="40"/>
  <c r="J239" i="40"/>
  <c r="K239" i="40"/>
  <c r="L239" i="40"/>
  <c r="G240" i="40"/>
  <c r="H240" i="40"/>
  <c r="I240" i="40"/>
  <c r="J240" i="40"/>
  <c r="K240" i="40"/>
  <c r="L240" i="40"/>
  <c r="G241" i="40"/>
  <c r="H241" i="40"/>
  <c r="I241" i="40"/>
  <c r="J241" i="40"/>
  <c r="K241" i="40"/>
  <c r="L241" i="40"/>
  <c r="G242" i="40"/>
  <c r="H242" i="40"/>
  <c r="I242" i="40"/>
  <c r="J242" i="40"/>
  <c r="K242" i="40"/>
  <c r="L242" i="40"/>
  <c r="G243" i="40"/>
  <c r="H243" i="40"/>
  <c r="I243" i="40"/>
  <c r="J243" i="40"/>
  <c r="K243" i="40"/>
  <c r="L243" i="40"/>
  <c r="G92" i="40"/>
  <c r="H92" i="40"/>
  <c r="I92" i="40"/>
  <c r="J92" i="40"/>
  <c r="K92" i="40"/>
  <c r="L92" i="40"/>
  <c r="G86" i="40"/>
  <c r="H86" i="40"/>
  <c r="I86" i="40"/>
  <c r="J86" i="40"/>
  <c r="K86" i="40"/>
  <c r="L86" i="40"/>
  <c r="G71" i="40"/>
  <c r="H71" i="40"/>
  <c r="I71" i="40"/>
  <c r="J71" i="40"/>
  <c r="K71" i="40"/>
  <c r="L71" i="40"/>
  <c r="G76" i="40"/>
  <c r="H76" i="40"/>
  <c r="I76" i="40"/>
  <c r="J76" i="40"/>
  <c r="K76" i="40"/>
  <c r="L76" i="40"/>
  <c r="G229" i="40"/>
  <c r="H229" i="40"/>
  <c r="I229" i="40"/>
  <c r="J229" i="40"/>
  <c r="K229" i="40"/>
  <c r="L229" i="40"/>
  <c r="G82" i="40"/>
  <c r="H82" i="40"/>
  <c r="I82" i="40"/>
  <c r="J82" i="40"/>
  <c r="K82" i="40"/>
  <c r="L82" i="40"/>
  <c r="G87" i="40"/>
  <c r="H87" i="40"/>
  <c r="I87" i="40"/>
  <c r="J87" i="40"/>
  <c r="K87" i="40"/>
  <c r="L87" i="40"/>
  <c r="G77" i="40"/>
  <c r="H77" i="40"/>
  <c r="I77" i="40"/>
  <c r="J77" i="40"/>
  <c r="K77" i="40"/>
  <c r="L77" i="40"/>
  <c r="G72" i="40"/>
  <c r="H72" i="40"/>
  <c r="I72" i="40"/>
  <c r="J72" i="40"/>
  <c r="K72" i="40"/>
  <c r="L72" i="40"/>
  <c r="G230" i="40"/>
  <c r="H230" i="40"/>
  <c r="I230" i="40"/>
  <c r="J230" i="40"/>
  <c r="K230" i="40"/>
  <c r="L230" i="40"/>
  <c r="G231" i="40"/>
  <c r="H231" i="40"/>
  <c r="I231" i="40"/>
  <c r="J231" i="40"/>
  <c r="K231" i="40"/>
  <c r="L231" i="40"/>
  <c r="G232" i="40"/>
  <c r="H232" i="40"/>
  <c r="I232" i="40"/>
  <c r="J232" i="40"/>
  <c r="K232" i="40"/>
  <c r="L232" i="40"/>
  <c r="G233" i="40"/>
  <c r="H233" i="40"/>
  <c r="I233" i="40"/>
  <c r="J233" i="40"/>
  <c r="K233" i="40"/>
  <c r="L233" i="40"/>
  <c r="G234" i="40"/>
  <c r="H234" i="40"/>
  <c r="I234" i="40"/>
  <c r="J234" i="40"/>
  <c r="K234" i="40"/>
  <c r="L234" i="40"/>
  <c r="G235" i="40"/>
  <c r="H235" i="40"/>
  <c r="I235" i="40"/>
  <c r="J235" i="40"/>
  <c r="K235" i="40"/>
  <c r="L235" i="40"/>
  <c r="G236" i="40"/>
  <c r="H236" i="40"/>
  <c r="I236" i="40"/>
  <c r="J236" i="40"/>
  <c r="K236" i="40"/>
  <c r="L236" i="40"/>
  <c r="G81" i="40"/>
  <c r="H81" i="40"/>
  <c r="I81" i="40"/>
  <c r="J81" i="40"/>
  <c r="K81" i="40"/>
  <c r="L81" i="40"/>
  <c r="G224" i="40"/>
  <c r="H224" i="40"/>
  <c r="I224" i="40"/>
  <c r="J224" i="40"/>
  <c r="K224" i="40"/>
  <c r="L224" i="40"/>
  <c r="G225" i="40"/>
  <c r="H225" i="40"/>
  <c r="I225" i="40"/>
  <c r="J225" i="40"/>
  <c r="K225" i="40"/>
  <c r="L225" i="40"/>
  <c r="G226" i="40"/>
  <c r="H226" i="40"/>
  <c r="I226" i="40"/>
  <c r="J226" i="40"/>
  <c r="K226" i="40"/>
  <c r="L226" i="40"/>
  <c r="G227" i="40"/>
  <c r="H227" i="40"/>
  <c r="I227" i="40"/>
  <c r="J227" i="40"/>
  <c r="K227" i="40"/>
  <c r="L227" i="40"/>
  <c r="G228" i="40"/>
  <c r="H228" i="40"/>
  <c r="I228" i="40"/>
  <c r="J228" i="40"/>
  <c r="K228" i="40"/>
  <c r="L228" i="40"/>
  <c r="G70" i="40"/>
  <c r="H70" i="40"/>
  <c r="I70" i="40"/>
  <c r="J70" i="40"/>
  <c r="K70" i="40"/>
  <c r="L70" i="40"/>
  <c r="G85" i="40"/>
  <c r="H85" i="40"/>
  <c r="I85" i="40"/>
  <c r="J85" i="40"/>
  <c r="K85" i="40"/>
  <c r="L85" i="40"/>
  <c r="G80" i="40"/>
  <c r="H80" i="40"/>
  <c r="I80" i="40"/>
  <c r="J80" i="40"/>
  <c r="K80" i="40"/>
  <c r="L80" i="40"/>
  <c r="G189" i="40"/>
  <c r="H189" i="40"/>
  <c r="I189" i="40"/>
  <c r="J189" i="40"/>
  <c r="K189" i="40"/>
  <c r="L189" i="40"/>
  <c r="G222" i="40"/>
  <c r="H222" i="40"/>
  <c r="I222" i="40"/>
  <c r="J222" i="40"/>
  <c r="K222" i="40"/>
  <c r="L222" i="40"/>
  <c r="G223" i="40"/>
  <c r="H223" i="40"/>
  <c r="I223" i="40"/>
  <c r="J223" i="40"/>
  <c r="K223" i="40"/>
  <c r="L223" i="40"/>
  <c r="G75" i="40"/>
  <c r="H75" i="40"/>
  <c r="I75" i="40"/>
  <c r="J75" i="40"/>
  <c r="K75" i="40"/>
  <c r="L75" i="40"/>
  <c r="G84" i="40"/>
  <c r="H84" i="40"/>
  <c r="I84" i="40"/>
  <c r="J84" i="40"/>
  <c r="K84" i="40"/>
  <c r="L84" i="40"/>
  <c r="G74" i="40"/>
  <c r="H74" i="40"/>
  <c r="I74" i="40"/>
  <c r="J74" i="40"/>
  <c r="K74" i="40"/>
  <c r="L74" i="40"/>
  <c r="G79" i="40"/>
  <c r="H79" i="40"/>
  <c r="I79" i="40"/>
  <c r="J79" i="40"/>
  <c r="K79" i="40"/>
  <c r="L79" i="40"/>
  <c r="G221" i="40"/>
  <c r="H221" i="40"/>
  <c r="I221" i="40"/>
  <c r="J221" i="40"/>
  <c r="K221" i="40"/>
  <c r="L221" i="40"/>
  <c r="G220" i="40"/>
  <c r="H220" i="40"/>
  <c r="I220" i="40"/>
  <c r="J220" i="40"/>
  <c r="K220" i="40"/>
  <c r="L220" i="40"/>
  <c r="G219" i="40"/>
  <c r="H219" i="40"/>
  <c r="I219" i="40"/>
  <c r="J219" i="40"/>
  <c r="K219" i="40"/>
  <c r="L219" i="40"/>
  <c r="G218" i="40"/>
  <c r="H218" i="40"/>
  <c r="I218" i="40"/>
  <c r="J218" i="40"/>
  <c r="K218" i="40"/>
  <c r="L218" i="40"/>
  <c r="G217" i="40"/>
  <c r="H217" i="40"/>
  <c r="I217" i="40"/>
  <c r="J217" i="40"/>
  <c r="K217" i="40"/>
  <c r="L217" i="40"/>
  <c r="G216" i="40"/>
  <c r="H216" i="40"/>
  <c r="I216" i="40"/>
  <c r="J216" i="40"/>
  <c r="K216" i="40"/>
  <c r="L216" i="40"/>
  <c r="G215" i="40"/>
  <c r="H215" i="40"/>
  <c r="I215" i="40"/>
  <c r="J215" i="40"/>
  <c r="K215" i="40"/>
  <c r="L215" i="40"/>
  <c r="G65" i="40"/>
  <c r="H65" i="40"/>
  <c r="I65" i="40"/>
  <c r="J65" i="40"/>
  <c r="K65" i="40"/>
  <c r="L65" i="40"/>
  <c r="G50" i="40"/>
  <c r="H50" i="40"/>
  <c r="I50" i="40"/>
  <c r="J50" i="40"/>
  <c r="K50" i="40"/>
  <c r="L50" i="40"/>
  <c r="G60" i="40"/>
  <c r="H60" i="40"/>
  <c r="I60" i="40"/>
  <c r="J60" i="40"/>
  <c r="K60" i="40"/>
  <c r="L60" i="40"/>
  <c r="G55" i="40"/>
  <c r="H55" i="40"/>
  <c r="I55" i="40"/>
  <c r="J55" i="40"/>
  <c r="K55" i="40"/>
  <c r="L55" i="40"/>
  <c r="G214" i="40"/>
  <c r="H214" i="40"/>
  <c r="I214" i="40"/>
  <c r="J214" i="40"/>
  <c r="K214" i="40"/>
  <c r="L214" i="40"/>
  <c r="G59" i="40"/>
  <c r="H59" i="40"/>
  <c r="I59" i="40"/>
  <c r="J59" i="40"/>
  <c r="K59" i="40"/>
  <c r="L59" i="40"/>
  <c r="G49" i="40"/>
  <c r="H49" i="40"/>
  <c r="I49" i="40"/>
  <c r="J49" i="40"/>
  <c r="K49" i="40"/>
  <c r="L49" i="40"/>
  <c r="G54" i="40"/>
  <c r="H54" i="40"/>
  <c r="I54" i="40"/>
  <c r="J54" i="40"/>
  <c r="K54" i="40"/>
  <c r="L54" i="40"/>
  <c r="G64" i="40"/>
  <c r="H64" i="40"/>
  <c r="I64" i="40"/>
  <c r="J64" i="40"/>
  <c r="K64" i="40"/>
  <c r="L64" i="40"/>
  <c r="G213" i="40"/>
  <c r="H213" i="40"/>
  <c r="I213" i="40"/>
  <c r="J213" i="40"/>
  <c r="K213" i="40"/>
  <c r="L213" i="40"/>
  <c r="G212" i="40"/>
  <c r="H212" i="40"/>
  <c r="I212" i="40"/>
  <c r="J212" i="40"/>
  <c r="K212" i="40"/>
  <c r="L212" i="40"/>
  <c r="G211" i="40"/>
  <c r="H211" i="40"/>
  <c r="I211" i="40"/>
  <c r="J211" i="40"/>
  <c r="K211" i="40"/>
  <c r="L211" i="40"/>
  <c r="G210" i="40"/>
  <c r="H210" i="40"/>
  <c r="I210" i="40"/>
  <c r="J210" i="40"/>
  <c r="K210" i="40"/>
  <c r="L210" i="40"/>
  <c r="G209" i="40"/>
  <c r="H209" i="40"/>
  <c r="I209" i="40"/>
  <c r="J209" i="40"/>
  <c r="K209" i="40"/>
  <c r="L209" i="40"/>
  <c r="G208" i="40"/>
  <c r="H208" i="40"/>
  <c r="I208" i="40"/>
  <c r="J208" i="40"/>
  <c r="K208" i="40"/>
  <c r="L208" i="40"/>
  <c r="G207" i="40"/>
  <c r="H207" i="40"/>
  <c r="I207" i="40"/>
  <c r="J207" i="40"/>
  <c r="K207" i="40"/>
  <c r="L207" i="40"/>
  <c r="G63" i="40"/>
  <c r="H63" i="40"/>
  <c r="I63" i="40"/>
  <c r="J63" i="40"/>
  <c r="K63" i="40"/>
  <c r="L63" i="40"/>
  <c r="G48" i="40"/>
  <c r="H48" i="40"/>
  <c r="I48" i="40"/>
  <c r="J48" i="40"/>
  <c r="K48" i="40"/>
  <c r="L48" i="40"/>
  <c r="G53" i="40"/>
  <c r="H53" i="40"/>
  <c r="I53" i="40"/>
  <c r="J53" i="40"/>
  <c r="K53" i="40"/>
  <c r="L53" i="40"/>
  <c r="G58" i="40"/>
  <c r="H58" i="40"/>
  <c r="I58" i="40"/>
  <c r="J58" i="40"/>
  <c r="K58" i="40"/>
  <c r="L58" i="40"/>
  <c r="G206" i="40"/>
  <c r="H206" i="40"/>
  <c r="I206" i="40"/>
  <c r="J206" i="40"/>
  <c r="K206" i="40"/>
  <c r="L206" i="40"/>
  <c r="G57" i="40"/>
  <c r="H57" i="40"/>
  <c r="I57" i="40"/>
  <c r="J57" i="40"/>
  <c r="K57" i="40"/>
  <c r="L57" i="40"/>
  <c r="G47" i="40"/>
  <c r="H47" i="40"/>
  <c r="I47" i="40"/>
  <c r="J47" i="40"/>
  <c r="K47" i="40"/>
  <c r="L47" i="40"/>
  <c r="G52" i="40"/>
  <c r="H52" i="40"/>
  <c r="I52" i="40"/>
  <c r="J52" i="40"/>
  <c r="K52" i="40"/>
  <c r="L52" i="40"/>
  <c r="G205" i="40"/>
  <c r="H205" i="40"/>
  <c r="I205" i="40"/>
  <c r="J205" i="40"/>
  <c r="K205" i="40"/>
  <c r="L205" i="40"/>
  <c r="G204" i="40"/>
  <c r="H204" i="40"/>
  <c r="I204" i="40"/>
  <c r="J204" i="40"/>
  <c r="K204" i="40"/>
  <c r="L204" i="40"/>
  <c r="G203" i="40"/>
  <c r="H203" i="40"/>
  <c r="I203" i="40"/>
  <c r="J203" i="40"/>
  <c r="K203" i="40"/>
  <c r="L203" i="40"/>
  <c r="G202" i="40"/>
  <c r="H202" i="40"/>
  <c r="I202" i="40"/>
  <c r="J202" i="40"/>
  <c r="K202" i="40"/>
  <c r="L202" i="40"/>
  <c r="G201" i="40"/>
  <c r="H201" i="40"/>
  <c r="I201" i="40"/>
  <c r="J201" i="40"/>
  <c r="K201" i="40"/>
  <c r="L201" i="40"/>
  <c r="G200" i="40"/>
  <c r="H200" i="40"/>
  <c r="I200" i="40"/>
  <c r="J200" i="40"/>
  <c r="K200" i="40"/>
  <c r="L200" i="40"/>
  <c r="G199" i="40"/>
  <c r="H199" i="40"/>
  <c r="I199" i="40"/>
  <c r="J199" i="40"/>
  <c r="K199" i="40"/>
  <c r="L199" i="40"/>
  <c r="H42" i="40"/>
  <c r="I42" i="40"/>
  <c r="K42" i="40"/>
  <c r="L42" i="40"/>
  <c r="H32" i="40"/>
  <c r="I32" i="40"/>
  <c r="K32" i="40"/>
  <c r="L32" i="40"/>
  <c r="H37" i="40"/>
  <c r="I37" i="40"/>
  <c r="K37" i="40"/>
  <c r="L37" i="40"/>
  <c r="H27" i="40"/>
  <c r="I27" i="40"/>
  <c r="K27" i="40"/>
  <c r="L27" i="40"/>
  <c r="G198" i="40"/>
  <c r="H198" i="40"/>
  <c r="I198" i="40"/>
  <c r="J198" i="40"/>
  <c r="K198" i="40"/>
  <c r="L198" i="40"/>
  <c r="H36" i="40"/>
  <c r="I36" i="40"/>
  <c r="K36" i="40"/>
  <c r="L36" i="40"/>
  <c r="H41" i="40"/>
  <c r="I41" i="40"/>
  <c r="K41" i="40"/>
  <c r="L41" i="40"/>
  <c r="H31" i="40"/>
  <c r="I31" i="40"/>
  <c r="K31" i="40"/>
  <c r="L31" i="40"/>
  <c r="H26" i="40"/>
  <c r="I26" i="40"/>
  <c r="K26" i="40"/>
  <c r="L26" i="40"/>
  <c r="G197" i="40"/>
  <c r="H197" i="40"/>
  <c r="I197" i="40"/>
  <c r="J197" i="40"/>
  <c r="K197" i="40"/>
  <c r="L197" i="40"/>
  <c r="G196" i="40"/>
  <c r="H196" i="40"/>
  <c r="I196" i="40"/>
  <c r="J196" i="40"/>
  <c r="K196" i="40"/>
  <c r="L196" i="40"/>
  <c r="G195" i="40"/>
  <c r="H195" i="40"/>
  <c r="I195" i="40"/>
  <c r="J195" i="40"/>
  <c r="K195" i="40"/>
  <c r="L195" i="40"/>
  <c r="G194" i="40"/>
  <c r="H194" i="40"/>
  <c r="I194" i="40"/>
  <c r="J194" i="40"/>
  <c r="K194" i="40"/>
  <c r="L194" i="40"/>
  <c r="G187" i="40"/>
  <c r="H187" i="40"/>
  <c r="I187" i="40"/>
  <c r="J187" i="40"/>
  <c r="K187" i="40"/>
  <c r="L187" i="40"/>
  <c r="G186" i="40"/>
  <c r="H186" i="40"/>
  <c r="I186" i="40"/>
  <c r="J186" i="40"/>
  <c r="K186" i="40"/>
  <c r="L186" i="40"/>
  <c r="G185" i="40"/>
  <c r="H185" i="40"/>
  <c r="I185" i="40"/>
  <c r="J185" i="40"/>
  <c r="K185" i="40"/>
  <c r="L185" i="40"/>
  <c r="H40" i="40"/>
  <c r="I40" i="40"/>
  <c r="K40" i="40"/>
  <c r="L40" i="40"/>
  <c r="H30" i="40"/>
  <c r="I30" i="40"/>
  <c r="K30" i="40"/>
  <c r="L30" i="40"/>
  <c r="H35" i="40"/>
  <c r="I35" i="40"/>
  <c r="K35" i="40"/>
  <c r="L35" i="40"/>
  <c r="H29" i="40"/>
  <c r="I29" i="40"/>
  <c r="K29" i="40"/>
  <c r="L29" i="40"/>
  <c r="H34" i="40"/>
  <c r="I34" i="40"/>
  <c r="K34" i="40"/>
  <c r="L34" i="40"/>
  <c r="H39" i="40"/>
  <c r="I39" i="40"/>
  <c r="K39" i="40"/>
  <c r="L39" i="40"/>
  <c r="G183" i="40"/>
  <c r="H183" i="40"/>
  <c r="I183" i="40"/>
  <c r="J183" i="40"/>
  <c r="K183" i="40"/>
  <c r="L183" i="40"/>
  <c r="G182" i="40"/>
  <c r="H182" i="40"/>
  <c r="I182" i="40"/>
  <c r="J182" i="40"/>
  <c r="K182" i="40"/>
  <c r="L182" i="40"/>
  <c r="G181" i="40"/>
  <c r="H181" i="40"/>
  <c r="I181" i="40"/>
  <c r="J181" i="40"/>
  <c r="K181" i="40"/>
  <c r="L181" i="40"/>
  <c r="G14" i="40"/>
  <c r="H14" i="40"/>
  <c r="I14" i="40"/>
  <c r="J14" i="40"/>
  <c r="K14" i="40"/>
  <c r="L14" i="40"/>
  <c r="G9" i="40"/>
  <c r="H9" i="40"/>
  <c r="I9" i="40"/>
  <c r="J9" i="40"/>
  <c r="K9" i="40"/>
  <c r="L9" i="40"/>
  <c r="G19" i="40"/>
  <c r="H19" i="40"/>
  <c r="I19" i="40"/>
  <c r="J19" i="40"/>
  <c r="K19" i="40"/>
  <c r="L19" i="40"/>
  <c r="G13" i="40"/>
  <c r="H13" i="40"/>
  <c r="I13" i="40"/>
  <c r="J13" i="40"/>
  <c r="K13" i="40"/>
  <c r="L13" i="40"/>
  <c r="G190" i="40"/>
  <c r="H190" i="40"/>
  <c r="I190" i="40"/>
  <c r="J190" i="40"/>
  <c r="K190" i="40"/>
  <c r="L190" i="40"/>
  <c r="G8" i="40"/>
  <c r="H8" i="40"/>
  <c r="I8" i="40"/>
  <c r="J8" i="40"/>
  <c r="K8" i="40"/>
  <c r="L8" i="40"/>
  <c r="G18" i="40"/>
  <c r="H18" i="40"/>
  <c r="I18" i="40"/>
  <c r="J18" i="40"/>
  <c r="K18" i="40"/>
  <c r="L18" i="40"/>
  <c r="G12" i="40"/>
  <c r="H12" i="40"/>
  <c r="I12" i="40"/>
  <c r="J12" i="40"/>
  <c r="K12" i="40"/>
  <c r="L12" i="40"/>
  <c r="G17" i="40"/>
  <c r="H17" i="40"/>
  <c r="I17" i="40"/>
  <c r="J17" i="40"/>
  <c r="K17" i="40"/>
  <c r="L17" i="40"/>
  <c r="G191" i="40"/>
  <c r="H191" i="40"/>
  <c r="I191" i="40"/>
  <c r="J191" i="40"/>
  <c r="K191" i="40"/>
  <c r="L191" i="40"/>
  <c r="G7" i="40"/>
  <c r="H7" i="40"/>
  <c r="I7" i="40"/>
  <c r="J7" i="40"/>
  <c r="K7" i="40"/>
  <c r="L7" i="40"/>
  <c r="H11" i="40"/>
  <c r="I11" i="40"/>
  <c r="J11" i="40"/>
  <c r="K11" i="40"/>
  <c r="L11" i="40"/>
  <c r="G16" i="40"/>
  <c r="H16" i="40"/>
  <c r="I16" i="40"/>
  <c r="J16" i="40"/>
  <c r="K16" i="40"/>
  <c r="L16" i="40"/>
  <c r="F269" i="40"/>
  <c r="E269" i="40"/>
  <c r="D269" i="40"/>
  <c r="C269" i="40"/>
  <c r="B269" i="40"/>
  <c r="F268" i="40"/>
  <c r="E268" i="40"/>
  <c r="D268" i="40"/>
  <c r="C268" i="40"/>
  <c r="B268" i="40"/>
  <c r="F267" i="40"/>
  <c r="E267" i="40"/>
  <c r="D267" i="40"/>
  <c r="C267" i="40"/>
  <c r="B267" i="40"/>
  <c r="F266" i="40"/>
  <c r="E266" i="40"/>
  <c r="D266" i="40"/>
  <c r="C266" i="40"/>
  <c r="B266" i="40"/>
  <c r="F265" i="40"/>
  <c r="E265" i="40"/>
  <c r="D265" i="40"/>
  <c r="C265" i="40"/>
  <c r="B265" i="40"/>
  <c r="F131" i="40"/>
  <c r="E131" i="40"/>
  <c r="D131" i="40"/>
  <c r="C131" i="40"/>
  <c r="B131" i="40"/>
  <c r="F148" i="40"/>
  <c r="E148" i="40"/>
  <c r="D148" i="40"/>
  <c r="C148" i="40"/>
  <c r="B148" i="40"/>
  <c r="F137" i="40"/>
  <c r="E137" i="40"/>
  <c r="D137" i="40"/>
  <c r="C137" i="40"/>
  <c r="B137" i="40"/>
  <c r="F184" i="40"/>
  <c r="E184" i="40"/>
  <c r="D184" i="40"/>
  <c r="C184" i="40"/>
  <c r="B184" i="40"/>
  <c r="F130" i="40"/>
  <c r="E130" i="40"/>
  <c r="D130" i="40"/>
  <c r="C130" i="40"/>
  <c r="B130" i="40"/>
  <c r="F136" i="40"/>
  <c r="E136" i="40"/>
  <c r="D136" i="40"/>
  <c r="C136" i="40"/>
  <c r="B136" i="40"/>
  <c r="F142" i="40"/>
  <c r="E142" i="40"/>
  <c r="D142" i="40"/>
  <c r="C142" i="40"/>
  <c r="B142" i="40"/>
  <c r="F129" i="40"/>
  <c r="E129" i="40"/>
  <c r="D129" i="40"/>
  <c r="C129" i="40"/>
  <c r="B129" i="40"/>
  <c r="F264" i="40"/>
  <c r="E264" i="40"/>
  <c r="D264" i="40"/>
  <c r="C264" i="40"/>
  <c r="B264" i="40"/>
  <c r="F263" i="40"/>
  <c r="E263" i="40"/>
  <c r="D263" i="40"/>
  <c r="C263" i="40"/>
  <c r="B263" i="40"/>
  <c r="F262" i="40"/>
  <c r="E262" i="40"/>
  <c r="D262" i="40"/>
  <c r="C262" i="40"/>
  <c r="B262" i="40"/>
  <c r="F261" i="40"/>
  <c r="E261" i="40"/>
  <c r="D261" i="40"/>
  <c r="C261" i="40"/>
  <c r="B261" i="40"/>
  <c r="F260" i="40"/>
  <c r="E260" i="40"/>
  <c r="D260" i="40"/>
  <c r="C260" i="40"/>
  <c r="B260" i="40"/>
  <c r="F141" i="40"/>
  <c r="E141" i="40"/>
  <c r="D141" i="40"/>
  <c r="C141" i="40"/>
  <c r="B141" i="40"/>
  <c r="F128" i="40"/>
  <c r="E128" i="40"/>
  <c r="D128" i="40"/>
  <c r="C128" i="40"/>
  <c r="B128" i="40"/>
  <c r="F134" i="40"/>
  <c r="E134" i="40"/>
  <c r="D134" i="40"/>
  <c r="C134" i="40"/>
  <c r="B134" i="40"/>
  <c r="F193" i="40"/>
  <c r="E193" i="40"/>
  <c r="D193" i="40"/>
  <c r="C193" i="40"/>
  <c r="B193" i="40"/>
  <c r="F133" i="40"/>
  <c r="E133" i="40"/>
  <c r="D133" i="40"/>
  <c r="C133" i="40"/>
  <c r="B133" i="40"/>
  <c r="F127" i="40"/>
  <c r="E127" i="40"/>
  <c r="D127" i="40"/>
  <c r="C127" i="40"/>
  <c r="B127" i="40"/>
  <c r="F139" i="40"/>
  <c r="E139" i="40"/>
  <c r="D139" i="40"/>
  <c r="C139" i="40"/>
  <c r="B139" i="40"/>
  <c r="F145" i="40"/>
  <c r="E145" i="40"/>
  <c r="D145" i="40"/>
  <c r="C145" i="40"/>
  <c r="B145" i="40"/>
  <c r="F259" i="40"/>
  <c r="E259" i="40"/>
  <c r="D259" i="40"/>
  <c r="C259" i="40"/>
  <c r="B259" i="40"/>
  <c r="F258" i="40"/>
  <c r="E258" i="40"/>
  <c r="D258" i="40"/>
  <c r="C258" i="40"/>
  <c r="B258" i="40"/>
  <c r="F257" i="40"/>
  <c r="E257" i="40"/>
  <c r="D257" i="40"/>
  <c r="C257" i="40"/>
  <c r="B257" i="40"/>
  <c r="F256" i="40"/>
  <c r="E256" i="40"/>
  <c r="D256" i="40"/>
  <c r="C256" i="40"/>
  <c r="B256" i="40"/>
  <c r="F255" i="40"/>
  <c r="E255" i="40"/>
  <c r="D255" i="40"/>
  <c r="C255" i="40"/>
  <c r="B255" i="40"/>
  <c r="F254" i="40"/>
  <c r="E254" i="40"/>
  <c r="D254" i="40"/>
  <c r="C254" i="40"/>
  <c r="B254" i="40"/>
  <c r="F253" i="40"/>
  <c r="E253" i="40"/>
  <c r="D253" i="40"/>
  <c r="C253" i="40"/>
  <c r="B253" i="40"/>
  <c r="F122" i="40"/>
  <c r="E122" i="40"/>
  <c r="D122" i="40"/>
  <c r="C122" i="40"/>
  <c r="B122" i="40"/>
  <c r="F117" i="40"/>
  <c r="E117" i="40"/>
  <c r="D117" i="40"/>
  <c r="C117" i="40"/>
  <c r="B117" i="40"/>
  <c r="F121" i="40"/>
  <c r="E121" i="40"/>
  <c r="D121" i="40"/>
  <c r="C121" i="40"/>
  <c r="B121" i="40"/>
  <c r="F116" i="40"/>
  <c r="E116" i="40"/>
  <c r="D116" i="40"/>
  <c r="C116" i="40"/>
  <c r="B116" i="40"/>
  <c r="F252" i="40"/>
  <c r="E252" i="40"/>
  <c r="D252" i="40"/>
  <c r="C252" i="40"/>
  <c r="B252" i="40"/>
  <c r="F115" i="40"/>
  <c r="E115" i="40"/>
  <c r="D115" i="40"/>
  <c r="C115" i="40"/>
  <c r="B115" i="40"/>
  <c r="F120" i="40"/>
  <c r="E120" i="40"/>
  <c r="D120" i="40"/>
  <c r="C120" i="40"/>
  <c r="B120" i="40"/>
  <c r="F114" i="40"/>
  <c r="E114" i="40"/>
  <c r="D114" i="40"/>
  <c r="C114" i="40"/>
  <c r="B114" i="40"/>
  <c r="F119" i="40"/>
  <c r="E119" i="40"/>
  <c r="D119" i="40"/>
  <c r="C119" i="40"/>
  <c r="B119" i="40"/>
  <c r="F251" i="40"/>
  <c r="E251" i="40"/>
  <c r="D251" i="40"/>
  <c r="C251" i="40"/>
  <c r="B251" i="40"/>
  <c r="F250" i="40"/>
  <c r="E250" i="40"/>
  <c r="D250" i="40"/>
  <c r="C250" i="40"/>
  <c r="B250" i="40"/>
  <c r="F249" i="40"/>
  <c r="E249" i="40"/>
  <c r="D249" i="40"/>
  <c r="C249" i="40"/>
  <c r="B249" i="40"/>
  <c r="F248" i="40"/>
  <c r="E248" i="40"/>
  <c r="D248" i="40"/>
  <c r="C248" i="40"/>
  <c r="B248" i="40"/>
  <c r="F247" i="40"/>
  <c r="E247" i="40"/>
  <c r="D247" i="40"/>
  <c r="C247" i="40"/>
  <c r="B247" i="40"/>
  <c r="F246" i="40"/>
  <c r="E246" i="40"/>
  <c r="D246" i="40"/>
  <c r="C246" i="40"/>
  <c r="B246" i="40"/>
  <c r="F245" i="40"/>
  <c r="E245" i="40"/>
  <c r="D245" i="40"/>
  <c r="C245" i="40"/>
  <c r="B245" i="40"/>
  <c r="F105" i="40"/>
  <c r="E105" i="40"/>
  <c r="D105" i="40"/>
  <c r="C105" i="40"/>
  <c r="B105" i="40"/>
  <c r="F95" i="40"/>
  <c r="E95" i="40"/>
  <c r="D95" i="40"/>
  <c r="C95" i="40"/>
  <c r="B95" i="40"/>
  <c r="F100" i="40"/>
  <c r="E100" i="40"/>
  <c r="D100" i="40"/>
  <c r="C100" i="40"/>
  <c r="B100" i="40"/>
  <c r="F109" i="40"/>
  <c r="E109" i="40"/>
  <c r="D109" i="40"/>
  <c r="C109" i="40"/>
  <c r="B109" i="40"/>
  <c r="F244" i="40"/>
  <c r="E244" i="40"/>
  <c r="D244" i="40"/>
  <c r="C244" i="40"/>
  <c r="B244" i="40"/>
  <c r="F99" i="40"/>
  <c r="E99" i="40"/>
  <c r="D99" i="40"/>
  <c r="C99" i="40"/>
  <c r="B99" i="40"/>
  <c r="F108" i="40"/>
  <c r="E108" i="40"/>
  <c r="D108" i="40"/>
  <c r="C108" i="40"/>
  <c r="B108" i="40"/>
  <c r="F94" i="40"/>
  <c r="E94" i="40"/>
  <c r="D94" i="40"/>
  <c r="C94" i="40"/>
  <c r="B94" i="40"/>
  <c r="F104" i="40"/>
  <c r="E104" i="40"/>
  <c r="D104" i="40"/>
  <c r="C104" i="40"/>
  <c r="B104" i="40"/>
  <c r="F243" i="40"/>
  <c r="E243" i="40"/>
  <c r="D243" i="40"/>
  <c r="C243" i="40"/>
  <c r="B243" i="40"/>
  <c r="F242" i="40"/>
  <c r="E242" i="40"/>
  <c r="D242" i="40"/>
  <c r="C242" i="40"/>
  <c r="B242" i="40"/>
  <c r="F241" i="40"/>
  <c r="E241" i="40"/>
  <c r="D241" i="40"/>
  <c r="C241" i="40"/>
  <c r="B241" i="40"/>
  <c r="F240" i="40"/>
  <c r="E240" i="40"/>
  <c r="D240" i="40"/>
  <c r="C240" i="40"/>
  <c r="B240" i="40"/>
  <c r="F239" i="40"/>
  <c r="E239" i="40"/>
  <c r="D239" i="40"/>
  <c r="C239" i="40"/>
  <c r="B239" i="40"/>
  <c r="F238" i="40"/>
  <c r="E238" i="40"/>
  <c r="D238" i="40"/>
  <c r="C238" i="40"/>
  <c r="B238" i="40"/>
  <c r="F237" i="40"/>
  <c r="E237" i="40"/>
  <c r="D237" i="40"/>
  <c r="C237" i="40"/>
  <c r="B237" i="40"/>
  <c r="F192" i="40"/>
  <c r="E192" i="40"/>
  <c r="D192" i="40"/>
  <c r="C192" i="40"/>
  <c r="B192" i="40"/>
  <c r="F98" i="40"/>
  <c r="E98" i="40"/>
  <c r="D98" i="40"/>
  <c r="C98" i="40"/>
  <c r="B98" i="40"/>
  <c r="F93" i="40"/>
  <c r="E93" i="40"/>
  <c r="D93" i="40"/>
  <c r="C93" i="40"/>
  <c r="B93" i="40"/>
  <c r="F107" i="40"/>
  <c r="E107" i="40"/>
  <c r="D107" i="40"/>
  <c r="C107" i="40"/>
  <c r="B107" i="40"/>
  <c r="F103" i="40"/>
  <c r="E103" i="40"/>
  <c r="D103" i="40"/>
  <c r="C103" i="40"/>
  <c r="B103" i="40"/>
  <c r="F188" i="40"/>
  <c r="E188" i="40"/>
  <c r="D188" i="40"/>
  <c r="C188" i="40"/>
  <c r="B188" i="40"/>
  <c r="F97" i="40"/>
  <c r="E97" i="40"/>
  <c r="D97" i="40"/>
  <c r="C97" i="40"/>
  <c r="B97" i="40"/>
  <c r="F102" i="40"/>
  <c r="E102" i="40"/>
  <c r="D102" i="40"/>
  <c r="C102" i="40"/>
  <c r="B102" i="40"/>
  <c r="F92" i="40"/>
  <c r="E92" i="40"/>
  <c r="D92" i="40"/>
  <c r="C92" i="40"/>
  <c r="B92" i="40"/>
  <c r="F236" i="40"/>
  <c r="E236" i="40"/>
  <c r="D236" i="40"/>
  <c r="C236" i="40"/>
  <c r="B236" i="40"/>
  <c r="F235" i="40"/>
  <c r="E235" i="40"/>
  <c r="D235" i="40"/>
  <c r="C235" i="40"/>
  <c r="B235" i="40"/>
  <c r="F234" i="40"/>
  <c r="E234" i="40"/>
  <c r="D234" i="40"/>
  <c r="C234" i="40"/>
  <c r="B234" i="40"/>
  <c r="F233" i="40"/>
  <c r="E233" i="40"/>
  <c r="D233" i="40"/>
  <c r="C233" i="40"/>
  <c r="B233" i="40"/>
  <c r="F232" i="40"/>
  <c r="E232" i="40"/>
  <c r="D232" i="40"/>
  <c r="C232" i="40"/>
  <c r="B232" i="40"/>
  <c r="F231" i="40"/>
  <c r="E231" i="40"/>
  <c r="D231" i="40"/>
  <c r="C231" i="40"/>
  <c r="B231" i="40"/>
  <c r="F230" i="40"/>
  <c r="E230" i="40"/>
  <c r="D230" i="40"/>
  <c r="C230" i="40"/>
  <c r="B230" i="40"/>
  <c r="F72" i="40"/>
  <c r="E72" i="40"/>
  <c r="D72" i="40"/>
  <c r="C72" i="40"/>
  <c r="B72" i="40"/>
  <c r="F77" i="40"/>
  <c r="E77" i="40"/>
  <c r="D77" i="40"/>
  <c r="C77" i="40"/>
  <c r="B77" i="40"/>
  <c r="F87" i="40"/>
  <c r="E87" i="40"/>
  <c r="D87" i="40"/>
  <c r="C87" i="40"/>
  <c r="B87" i="40"/>
  <c r="F82" i="40"/>
  <c r="E82" i="40"/>
  <c r="D82" i="40"/>
  <c r="C82" i="40"/>
  <c r="B82" i="40"/>
  <c r="F229" i="40"/>
  <c r="E229" i="40"/>
  <c r="D229" i="40"/>
  <c r="C229" i="40"/>
  <c r="B229" i="40"/>
  <c r="F76" i="40"/>
  <c r="E76" i="40"/>
  <c r="D76" i="40"/>
  <c r="C76" i="40"/>
  <c r="B76" i="40"/>
  <c r="F71" i="40"/>
  <c r="E71" i="40"/>
  <c r="D71" i="40"/>
  <c r="C71" i="40"/>
  <c r="B71" i="40"/>
  <c r="F86" i="40"/>
  <c r="E86" i="40"/>
  <c r="D86" i="40"/>
  <c r="C86" i="40"/>
  <c r="B86" i="40"/>
  <c r="F81" i="40"/>
  <c r="E81" i="40"/>
  <c r="D81" i="40"/>
  <c r="C81" i="40"/>
  <c r="B81" i="40"/>
  <c r="F228" i="40"/>
  <c r="E228" i="40"/>
  <c r="D228" i="40"/>
  <c r="C228" i="40"/>
  <c r="B228" i="40"/>
  <c r="F227" i="40"/>
  <c r="E227" i="40"/>
  <c r="D227" i="40"/>
  <c r="C227" i="40"/>
  <c r="B227" i="40"/>
  <c r="F226" i="40"/>
  <c r="E226" i="40"/>
  <c r="D226" i="40"/>
  <c r="C226" i="40"/>
  <c r="B226" i="40"/>
  <c r="F225" i="40"/>
  <c r="E225" i="40"/>
  <c r="D225" i="40"/>
  <c r="C225" i="40"/>
  <c r="B225" i="40"/>
  <c r="F224" i="40"/>
  <c r="E224" i="40"/>
  <c r="D224" i="40"/>
  <c r="C224" i="40"/>
  <c r="B224" i="40"/>
  <c r="F223" i="40"/>
  <c r="E223" i="40"/>
  <c r="D223" i="40"/>
  <c r="C223" i="40"/>
  <c r="B223" i="40"/>
  <c r="F222" i="40"/>
  <c r="E222" i="40"/>
  <c r="D222" i="40"/>
  <c r="C222" i="40"/>
  <c r="B222" i="40"/>
  <c r="F189" i="40"/>
  <c r="E189" i="40"/>
  <c r="D189" i="40"/>
  <c r="C189" i="40"/>
  <c r="B189" i="40"/>
  <c r="F80" i="40"/>
  <c r="E80" i="40"/>
  <c r="D80" i="40"/>
  <c r="C80" i="40"/>
  <c r="B80" i="40"/>
  <c r="F85" i="40"/>
  <c r="E85" i="40"/>
  <c r="D85" i="40"/>
  <c r="C85" i="40"/>
  <c r="B85" i="40"/>
  <c r="F70" i="40"/>
  <c r="E70" i="40"/>
  <c r="D70" i="40"/>
  <c r="C70" i="40"/>
  <c r="B70" i="40"/>
  <c r="F75" i="40"/>
  <c r="E75" i="40"/>
  <c r="D75" i="40"/>
  <c r="C75" i="40"/>
  <c r="B75" i="40"/>
  <c r="F84" i="40"/>
  <c r="E84" i="40"/>
  <c r="D84" i="40"/>
  <c r="C84" i="40"/>
  <c r="B84" i="40"/>
  <c r="F74" i="40"/>
  <c r="E74" i="40"/>
  <c r="D74" i="40"/>
  <c r="C74" i="40"/>
  <c r="B74" i="40"/>
  <c r="F79" i="40"/>
  <c r="E79" i="40"/>
  <c r="D79" i="40"/>
  <c r="C79" i="40"/>
  <c r="B79" i="40"/>
  <c r="F221" i="40"/>
  <c r="E221" i="40"/>
  <c r="D221" i="40"/>
  <c r="C221" i="40"/>
  <c r="B221" i="40"/>
  <c r="F220" i="40"/>
  <c r="E220" i="40"/>
  <c r="D220" i="40"/>
  <c r="C220" i="40"/>
  <c r="B220" i="40"/>
  <c r="F219" i="40"/>
  <c r="E219" i="40"/>
  <c r="D219" i="40"/>
  <c r="C219" i="40"/>
  <c r="B219" i="40"/>
  <c r="F218" i="40"/>
  <c r="E218" i="40"/>
  <c r="D218" i="40"/>
  <c r="C218" i="40"/>
  <c r="B218" i="40"/>
  <c r="F217" i="40"/>
  <c r="E217" i="40"/>
  <c r="D217" i="40"/>
  <c r="C217" i="40"/>
  <c r="B217" i="40"/>
  <c r="F216" i="40"/>
  <c r="E216" i="40"/>
  <c r="D216" i="40"/>
  <c r="C216" i="40"/>
  <c r="B216" i="40"/>
  <c r="F215" i="40"/>
  <c r="E215" i="40"/>
  <c r="D215" i="40"/>
  <c r="C215" i="40"/>
  <c r="B215" i="40"/>
  <c r="F65" i="40"/>
  <c r="E65" i="40"/>
  <c r="D65" i="40"/>
  <c r="C65" i="40"/>
  <c r="B65" i="40"/>
  <c r="F50" i="40"/>
  <c r="E50" i="40"/>
  <c r="D50" i="40"/>
  <c r="C50" i="40"/>
  <c r="B50" i="40"/>
  <c r="F60" i="40"/>
  <c r="E60" i="40"/>
  <c r="D60" i="40"/>
  <c r="C60" i="40"/>
  <c r="B60" i="40"/>
  <c r="F55" i="40"/>
  <c r="E55" i="40"/>
  <c r="D55" i="40"/>
  <c r="C55" i="40"/>
  <c r="B55" i="40"/>
  <c r="F214" i="40"/>
  <c r="E214" i="40"/>
  <c r="D214" i="40"/>
  <c r="C214" i="40"/>
  <c r="B214" i="40"/>
  <c r="F59" i="40"/>
  <c r="E59" i="40"/>
  <c r="D59" i="40"/>
  <c r="C59" i="40"/>
  <c r="B59" i="40"/>
  <c r="F49" i="40"/>
  <c r="E49" i="40"/>
  <c r="D49" i="40"/>
  <c r="C49" i="40"/>
  <c r="B49" i="40"/>
  <c r="F54" i="40"/>
  <c r="E54" i="40"/>
  <c r="D54" i="40"/>
  <c r="C54" i="40"/>
  <c r="B54" i="40"/>
  <c r="F64" i="40"/>
  <c r="E64" i="40"/>
  <c r="D64" i="40"/>
  <c r="C64" i="40"/>
  <c r="B64" i="40"/>
  <c r="F213" i="40"/>
  <c r="E213" i="40"/>
  <c r="D213" i="40"/>
  <c r="C213" i="40"/>
  <c r="B213" i="40"/>
  <c r="F212" i="40"/>
  <c r="E212" i="40"/>
  <c r="D212" i="40"/>
  <c r="C212" i="40"/>
  <c r="B212" i="40"/>
  <c r="F211" i="40"/>
  <c r="E211" i="40"/>
  <c r="D211" i="40"/>
  <c r="C211" i="40"/>
  <c r="B211" i="40"/>
  <c r="F210" i="40"/>
  <c r="E210" i="40"/>
  <c r="D210" i="40"/>
  <c r="C210" i="40"/>
  <c r="B210" i="40"/>
  <c r="F209" i="40"/>
  <c r="E209" i="40"/>
  <c r="D209" i="40"/>
  <c r="C209" i="40"/>
  <c r="B209" i="40"/>
  <c r="F208" i="40"/>
  <c r="E208" i="40"/>
  <c r="D208" i="40"/>
  <c r="C208" i="40"/>
  <c r="B208" i="40"/>
  <c r="F207" i="40"/>
  <c r="E207" i="40"/>
  <c r="D207" i="40"/>
  <c r="C207" i="40"/>
  <c r="B207" i="40"/>
  <c r="F63" i="40"/>
  <c r="E63" i="40"/>
  <c r="D63" i="40"/>
  <c r="C63" i="40"/>
  <c r="B63" i="40"/>
  <c r="F48" i="40"/>
  <c r="E48" i="40"/>
  <c r="D48" i="40"/>
  <c r="C48" i="40"/>
  <c r="B48" i="40"/>
  <c r="F53" i="40"/>
  <c r="E53" i="40"/>
  <c r="D53" i="40"/>
  <c r="C53" i="40"/>
  <c r="B53" i="40"/>
  <c r="F58" i="40"/>
  <c r="E58" i="40"/>
  <c r="D58" i="40"/>
  <c r="C58" i="40"/>
  <c r="B58" i="40"/>
  <c r="F206" i="40"/>
  <c r="E206" i="40"/>
  <c r="D206" i="40"/>
  <c r="C206" i="40"/>
  <c r="B206" i="40"/>
  <c r="F57" i="40"/>
  <c r="E57" i="40"/>
  <c r="D57" i="40"/>
  <c r="C57" i="40"/>
  <c r="B57" i="40"/>
  <c r="F47" i="40"/>
  <c r="D47" i="40"/>
  <c r="C47" i="40"/>
  <c r="B47" i="40"/>
  <c r="F52" i="40"/>
  <c r="E52" i="40"/>
  <c r="D52" i="40"/>
  <c r="C52" i="40"/>
  <c r="B52" i="40"/>
  <c r="F205" i="40"/>
  <c r="E205" i="40"/>
  <c r="D205" i="40"/>
  <c r="C205" i="40"/>
  <c r="B205" i="40"/>
  <c r="F204" i="40"/>
  <c r="E204" i="40"/>
  <c r="D204" i="40"/>
  <c r="C204" i="40"/>
  <c r="B204" i="40"/>
  <c r="F203" i="40"/>
  <c r="E203" i="40"/>
  <c r="D203" i="40"/>
  <c r="C203" i="40"/>
  <c r="B203" i="40"/>
  <c r="F202" i="40"/>
  <c r="E202" i="40"/>
  <c r="D202" i="40"/>
  <c r="C202" i="40"/>
  <c r="B202" i="40"/>
  <c r="F201" i="40"/>
  <c r="E201" i="40"/>
  <c r="D201" i="40"/>
  <c r="C201" i="40"/>
  <c r="B201" i="40"/>
  <c r="F200" i="40"/>
  <c r="E200" i="40"/>
  <c r="D200" i="40"/>
  <c r="C200" i="40"/>
  <c r="B200" i="40"/>
  <c r="F199" i="40"/>
  <c r="E199" i="40"/>
  <c r="D199" i="40"/>
  <c r="C199" i="40"/>
  <c r="B199" i="40"/>
  <c r="F42" i="40"/>
  <c r="E42" i="40"/>
  <c r="D42" i="40"/>
  <c r="B42" i="40"/>
  <c r="F32" i="40"/>
  <c r="E32" i="40"/>
  <c r="D32" i="40"/>
  <c r="B32" i="40"/>
  <c r="F37" i="40"/>
  <c r="E37" i="40"/>
  <c r="D37" i="40"/>
  <c r="B37" i="40"/>
  <c r="F27" i="40"/>
  <c r="E27" i="40"/>
  <c r="D27" i="40"/>
  <c r="B27" i="40"/>
  <c r="F198" i="40"/>
  <c r="E198" i="40"/>
  <c r="D198" i="40"/>
  <c r="C198" i="40"/>
  <c r="B198" i="40"/>
  <c r="F36" i="40"/>
  <c r="E36" i="40"/>
  <c r="D36" i="40"/>
  <c r="B36" i="40"/>
  <c r="F41" i="40"/>
  <c r="E41" i="40"/>
  <c r="D41" i="40"/>
  <c r="B41" i="40"/>
  <c r="F31" i="40"/>
  <c r="E31" i="40"/>
  <c r="D31" i="40"/>
  <c r="B31" i="40"/>
  <c r="F26" i="40"/>
  <c r="E26" i="40"/>
  <c r="D26" i="40"/>
  <c r="B26" i="40"/>
  <c r="F197" i="40"/>
  <c r="E197" i="40"/>
  <c r="D197" i="40"/>
  <c r="C197" i="40"/>
  <c r="B197" i="40"/>
  <c r="F196" i="40"/>
  <c r="E196" i="40"/>
  <c r="D196" i="40"/>
  <c r="C196" i="40"/>
  <c r="B196" i="40"/>
  <c r="F195" i="40"/>
  <c r="E195" i="40"/>
  <c r="D195" i="40"/>
  <c r="C195" i="40"/>
  <c r="B195" i="40"/>
  <c r="F194" i="40"/>
  <c r="E194" i="40"/>
  <c r="D194" i="40"/>
  <c r="C194" i="40"/>
  <c r="B194" i="40"/>
  <c r="F187" i="40"/>
  <c r="E187" i="40"/>
  <c r="D187" i="40"/>
  <c r="C187" i="40"/>
  <c r="B187" i="40"/>
  <c r="F186" i="40"/>
  <c r="E186" i="40"/>
  <c r="D186" i="40"/>
  <c r="C186" i="40"/>
  <c r="B186" i="40"/>
  <c r="F185" i="40"/>
  <c r="E185" i="40"/>
  <c r="D185" i="40"/>
  <c r="C185" i="40"/>
  <c r="B185" i="40"/>
  <c r="F40" i="40"/>
  <c r="E40" i="40"/>
  <c r="D40" i="40"/>
  <c r="B40" i="40"/>
  <c r="F30" i="40"/>
  <c r="E30" i="40"/>
  <c r="D30" i="40"/>
  <c r="B30" i="40"/>
  <c r="F35" i="40"/>
  <c r="E35" i="40"/>
  <c r="D35" i="40"/>
  <c r="B35" i="40"/>
  <c r="F29" i="40"/>
  <c r="E29" i="40"/>
  <c r="D29" i="40"/>
  <c r="B29" i="40"/>
  <c r="F34" i="40"/>
  <c r="E34" i="40"/>
  <c r="D34" i="40"/>
  <c r="B34" i="40"/>
  <c r="F39" i="40"/>
  <c r="E39" i="40"/>
  <c r="D39" i="40"/>
  <c r="B39" i="40"/>
  <c r="F183" i="40"/>
  <c r="E183" i="40"/>
  <c r="D183" i="40"/>
  <c r="C183" i="40"/>
  <c r="B183" i="40"/>
  <c r="F182" i="40"/>
  <c r="E182" i="40"/>
  <c r="D182" i="40"/>
  <c r="C182" i="40"/>
  <c r="B182" i="40"/>
  <c r="F181" i="40"/>
  <c r="E181" i="40"/>
  <c r="D181" i="40"/>
  <c r="C181" i="40"/>
  <c r="B181" i="40"/>
  <c r="F14" i="40"/>
  <c r="E14" i="40"/>
  <c r="D14" i="40"/>
  <c r="C14" i="40"/>
  <c r="B14" i="40"/>
  <c r="F9" i="40"/>
  <c r="E9" i="40"/>
  <c r="D9" i="40"/>
  <c r="C9" i="40"/>
  <c r="B9" i="40"/>
  <c r="F19" i="40"/>
  <c r="E19" i="40"/>
  <c r="D19" i="40"/>
  <c r="C19" i="40"/>
  <c r="B19" i="40"/>
  <c r="F13" i="40"/>
  <c r="E13" i="40"/>
  <c r="D13" i="40"/>
  <c r="C13" i="40"/>
  <c r="B13" i="40"/>
  <c r="F190" i="40"/>
  <c r="E190" i="40"/>
  <c r="D190" i="40"/>
  <c r="C190" i="40"/>
  <c r="B190" i="40"/>
  <c r="F8" i="40"/>
  <c r="E8" i="40"/>
  <c r="D8" i="40"/>
  <c r="C8" i="40"/>
  <c r="B8" i="40"/>
  <c r="F18" i="40"/>
  <c r="E18" i="40"/>
  <c r="D18" i="40"/>
  <c r="C18" i="40"/>
  <c r="B18" i="40"/>
  <c r="F12" i="40"/>
  <c r="E12" i="40"/>
  <c r="D12" i="40"/>
  <c r="C12" i="40"/>
  <c r="B12" i="40"/>
  <c r="F17" i="40"/>
  <c r="E17" i="40"/>
  <c r="D17" i="40"/>
  <c r="C17" i="40"/>
  <c r="B17" i="40"/>
  <c r="F191" i="40"/>
  <c r="E191" i="40"/>
  <c r="D191" i="40"/>
  <c r="C191" i="40"/>
  <c r="B191" i="40"/>
  <c r="F7" i="40"/>
  <c r="E7" i="40"/>
  <c r="D7" i="40"/>
  <c r="C7" i="40"/>
  <c r="B7" i="40"/>
  <c r="F16" i="40"/>
  <c r="E16" i="40"/>
  <c r="D16" i="40"/>
  <c r="C16" i="40"/>
  <c r="B16" i="40"/>
  <c r="F11" i="40"/>
  <c r="E11" i="40"/>
  <c r="D11" i="40"/>
  <c r="C11" i="40"/>
  <c r="B11" i="40"/>
  <c r="O24" i="36"/>
  <c r="M268" i="40"/>
  <c r="O23" i="36"/>
  <c r="N268" i="40"/>
  <c r="O22" i="36"/>
  <c r="M266" i="40"/>
  <c r="O21" i="36"/>
  <c r="M265" i="40"/>
  <c r="O20" i="36"/>
  <c r="O19" i="36"/>
  <c r="O18" i="36"/>
  <c r="M6" i="46" s="1"/>
  <c r="M131" i="40"/>
  <c r="O17" i="36"/>
  <c r="N131" i="40" s="1"/>
  <c r="O16" i="36"/>
  <c r="M27" i="46" s="1"/>
  <c r="O15" i="36"/>
  <c r="O14" i="36"/>
  <c r="O13" i="36"/>
  <c r="M28" i="46" s="1"/>
  <c r="N12" i="36"/>
  <c r="L7" i="46" s="1"/>
  <c r="O12" i="36"/>
  <c r="M136" i="40"/>
  <c r="O11" i="36"/>
  <c r="O10" i="36"/>
  <c r="N142" i="40" s="1"/>
  <c r="O9" i="36"/>
  <c r="M264" i="40"/>
  <c r="O24" i="35"/>
  <c r="O23" i="35"/>
  <c r="M262" i="40"/>
  <c r="O22" i="35"/>
  <c r="M261" i="40"/>
  <c r="O21" i="35"/>
  <c r="M260" i="40"/>
  <c r="O20" i="35"/>
  <c r="N260" i="40"/>
  <c r="O19" i="35"/>
  <c r="O18" i="35"/>
  <c r="M11" i="46" s="1"/>
  <c r="O17" i="35"/>
  <c r="M128" i="40"/>
  <c r="O16" i="35"/>
  <c r="O15" i="35"/>
  <c r="M193" i="40"/>
  <c r="O14" i="35"/>
  <c r="N193" i="40"/>
  <c r="O13" i="35"/>
  <c r="M18" i="46" s="1"/>
  <c r="N12" i="35"/>
  <c r="O12" i="35"/>
  <c r="O11" i="35"/>
  <c r="O10" i="35"/>
  <c r="M66" i="46" s="1"/>
  <c r="M145" i="40"/>
  <c r="O9" i="35"/>
  <c r="O24" i="34"/>
  <c r="M258" i="40"/>
  <c r="O23" i="34"/>
  <c r="M257" i="40"/>
  <c r="O22" i="34"/>
  <c r="O21" i="34"/>
  <c r="M255" i="40"/>
  <c r="O20" i="34"/>
  <c r="M254" i="40"/>
  <c r="O19" i="34"/>
  <c r="M253" i="40"/>
  <c r="O18" i="34"/>
  <c r="O17" i="34"/>
  <c r="M111" i="46" s="1"/>
  <c r="O16" i="34"/>
  <c r="O15" i="34"/>
  <c r="M116" i="46" s="1"/>
  <c r="O14" i="34"/>
  <c r="O13" i="34"/>
  <c r="N12" i="34"/>
  <c r="O12" i="34"/>
  <c r="M112" i="46" s="1"/>
  <c r="O11" i="34"/>
  <c r="M114" i="40"/>
  <c r="O10" i="34"/>
  <c r="N114" i="40" s="1"/>
  <c r="M119" i="40"/>
  <c r="O9" i="34"/>
  <c r="O24" i="33"/>
  <c r="M250" i="40"/>
  <c r="O23" i="33"/>
  <c r="M249" i="40"/>
  <c r="O22" i="33"/>
  <c r="O21" i="33"/>
  <c r="M247" i="40"/>
  <c r="O20" i="33"/>
  <c r="M246" i="40"/>
  <c r="O19" i="33"/>
  <c r="M245" i="40"/>
  <c r="O18" i="33"/>
  <c r="M105" i="40"/>
  <c r="O17" i="33"/>
  <c r="O16" i="33"/>
  <c r="M100" i="40"/>
  <c r="O15" i="33"/>
  <c r="N100" i="40" s="1"/>
  <c r="M109" i="40"/>
  <c r="O14" i="33"/>
  <c r="M53" i="46" s="1"/>
  <c r="O13" i="33"/>
  <c r="N12" i="33"/>
  <c r="L62" i="46" s="1"/>
  <c r="O12" i="33"/>
  <c r="O11" i="33"/>
  <c r="N108" i="40" s="1"/>
  <c r="M94" i="40"/>
  <c r="O10" i="33"/>
  <c r="N94" i="40" s="1"/>
  <c r="M104" i="40"/>
  <c r="O9" i="33"/>
  <c r="M243" i="40"/>
  <c r="O24" i="19"/>
  <c r="O23" i="19"/>
  <c r="M241" i="40"/>
  <c r="O22" i="19"/>
  <c r="M240" i="40"/>
  <c r="O21" i="19"/>
  <c r="O20" i="19"/>
  <c r="M238" i="40"/>
  <c r="O19" i="19"/>
  <c r="M237" i="40"/>
  <c r="O18" i="19"/>
  <c r="O17" i="19"/>
  <c r="M98" i="40"/>
  <c r="O16" i="19"/>
  <c r="O15" i="19"/>
  <c r="M43" i="46" s="1"/>
  <c r="O14" i="19"/>
  <c r="M103" i="40"/>
  <c r="O13" i="19"/>
  <c r="N12" i="19"/>
  <c r="M188" i="40" s="1"/>
  <c r="O12" i="19"/>
  <c r="M97" i="40"/>
  <c r="O11" i="19"/>
  <c r="M54" i="46" s="1"/>
  <c r="M102" i="40"/>
  <c r="O10" i="19"/>
  <c r="O9" i="19"/>
  <c r="M236" i="40"/>
  <c r="O24" i="18"/>
  <c r="M235" i="40"/>
  <c r="O23" i="18"/>
  <c r="M234" i="40"/>
  <c r="O22" i="18"/>
  <c r="M233" i="40"/>
  <c r="O21" i="18"/>
  <c r="M232" i="40"/>
  <c r="O20" i="18"/>
  <c r="M231" i="40"/>
  <c r="O19" i="18"/>
  <c r="M230" i="40"/>
  <c r="O18" i="18"/>
  <c r="M72" i="40"/>
  <c r="O17" i="18"/>
  <c r="O16" i="18"/>
  <c r="M89" i="46" s="1"/>
  <c r="M87" i="40"/>
  <c r="O15" i="18"/>
  <c r="M82" i="40"/>
  <c r="O14" i="18"/>
  <c r="M229" i="40"/>
  <c r="O13" i="18"/>
  <c r="N12" i="18"/>
  <c r="O12" i="18"/>
  <c r="N76" i="40" s="1"/>
  <c r="O11" i="18"/>
  <c r="O10" i="18"/>
  <c r="M81" i="40"/>
  <c r="O9" i="18"/>
  <c r="M228" i="40"/>
  <c r="O24" i="17"/>
  <c r="M227" i="40"/>
  <c r="O23" i="17"/>
  <c r="M226" i="40"/>
  <c r="O22" i="17"/>
  <c r="O21" i="17"/>
  <c r="M224" i="40"/>
  <c r="O20" i="17"/>
  <c r="M223" i="40"/>
  <c r="O19" i="17"/>
  <c r="M222" i="40"/>
  <c r="O18" i="17"/>
  <c r="M189" i="40"/>
  <c r="O17" i="17"/>
  <c r="O16" i="17"/>
  <c r="M109" i="46" s="1"/>
  <c r="M85" i="40"/>
  <c r="O15" i="17"/>
  <c r="O14" i="17"/>
  <c r="M75" i="40"/>
  <c r="O13" i="17"/>
  <c r="O12" i="17"/>
  <c r="O11" i="17"/>
  <c r="M74" i="40"/>
  <c r="O10" i="17"/>
  <c r="O9" i="17"/>
  <c r="M120" i="46" s="1"/>
  <c r="M221" i="40"/>
  <c r="O24" i="16"/>
  <c r="M220" i="40"/>
  <c r="O23" i="16"/>
  <c r="O22" i="16"/>
  <c r="M218" i="40"/>
  <c r="O21" i="16"/>
  <c r="M217" i="40"/>
  <c r="O20" i="16"/>
  <c r="M216" i="40"/>
  <c r="O19" i="16"/>
  <c r="M215" i="40"/>
  <c r="O18" i="16"/>
  <c r="O17" i="16"/>
  <c r="M50" i="40"/>
  <c r="O16" i="16"/>
  <c r="M20" i="46" s="1"/>
  <c r="O15" i="16"/>
  <c r="M55" i="40"/>
  <c r="O14" i="16"/>
  <c r="O13" i="16"/>
  <c r="N12" i="16"/>
  <c r="O12" i="16"/>
  <c r="N59" i="40" s="1"/>
  <c r="M49" i="40"/>
  <c r="O11" i="16"/>
  <c r="M54" i="40"/>
  <c r="O10" i="16"/>
  <c r="O9" i="16"/>
  <c r="O24" i="15"/>
  <c r="M212" i="40"/>
  <c r="O23" i="15"/>
  <c r="M211" i="40"/>
  <c r="O22" i="15"/>
  <c r="N211" i="40"/>
  <c r="M210" i="40"/>
  <c r="O21" i="15"/>
  <c r="M209" i="40"/>
  <c r="O20" i="15"/>
  <c r="O19" i="15"/>
  <c r="M207" i="40"/>
  <c r="O18" i="15"/>
  <c r="M63" i="40"/>
  <c r="O17" i="15"/>
  <c r="N63" i="40" s="1"/>
  <c r="M48" i="40"/>
  <c r="O16" i="15"/>
  <c r="M53" i="40"/>
  <c r="O15" i="15"/>
  <c r="O14" i="15"/>
  <c r="M206" i="40"/>
  <c r="O13" i="15"/>
  <c r="N12" i="15"/>
  <c r="L56" i="46" s="1"/>
  <c r="O12" i="15"/>
  <c r="M56" i="46" s="1"/>
  <c r="M57" i="40"/>
  <c r="O11" i="15"/>
  <c r="M50" i="46" s="1"/>
  <c r="O10" i="15"/>
  <c r="N47" i="40" s="1"/>
  <c r="O9" i="15"/>
  <c r="N52" i="40" s="1"/>
  <c r="M205" i="40"/>
  <c r="O24" i="14"/>
  <c r="M204" i="40"/>
  <c r="O23" i="14"/>
  <c r="M203" i="40"/>
  <c r="O22" i="14"/>
  <c r="M202" i="40"/>
  <c r="O21" i="14"/>
  <c r="M201" i="40"/>
  <c r="O20" i="14"/>
  <c r="M200" i="40"/>
  <c r="O19" i="14"/>
  <c r="M199" i="40"/>
  <c r="O18" i="14"/>
  <c r="M42" i="40"/>
  <c r="O17" i="14"/>
  <c r="O16" i="14"/>
  <c r="M113" i="46" s="1"/>
  <c r="O15" i="14"/>
  <c r="M27" i="40"/>
  <c r="O14" i="14"/>
  <c r="M198" i="40"/>
  <c r="O13" i="14"/>
  <c r="M36" i="40"/>
  <c r="O12" i="14"/>
  <c r="O11" i="14"/>
  <c r="O10" i="14"/>
  <c r="M26" i="40"/>
  <c r="O9" i="14"/>
  <c r="M183" i="40"/>
  <c r="O24" i="10"/>
  <c r="O23" i="10"/>
  <c r="O22" i="10"/>
  <c r="M14" i="40"/>
  <c r="O21" i="10"/>
  <c r="O20" i="10"/>
  <c r="M9" i="46" s="1"/>
  <c r="M19" i="40"/>
  <c r="O19" i="10"/>
  <c r="O18" i="10"/>
  <c r="O17" i="10"/>
  <c r="O16" i="10"/>
  <c r="M26" i="46" s="1"/>
  <c r="M18" i="40"/>
  <c r="O15" i="10"/>
  <c r="M12" i="40"/>
  <c r="O14" i="10"/>
  <c r="N13" i="10"/>
  <c r="O13" i="10"/>
  <c r="M65" i="46" s="1"/>
  <c r="N12" i="10"/>
  <c r="O12" i="10"/>
  <c r="O11" i="10"/>
  <c r="O10" i="10"/>
  <c r="O9" i="10"/>
  <c r="M197" i="40"/>
  <c r="O24" i="9"/>
  <c r="O23" i="9"/>
  <c r="M195" i="40"/>
  <c r="O22" i="9"/>
  <c r="O21" i="9"/>
  <c r="M187" i="40"/>
  <c r="O20" i="9"/>
  <c r="M186" i="40"/>
  <c r="O19" i="9"/>
  <c r="O18" i="9"/>
  <c r="O17" i="9"/>
  <c r="O16" i="9"/>
  <c r="O15" i="9"/>
  <c r="M127" i="46" s="1"/>
  <c r="O14" i="9"/>
  <c r="M126" i="46" s="1"/>
  <c r="O13" i="9"/>
  <c r="N12" i="9"/>
  <c r="L122" i="46" s="1"/>
  <c r="O12" i="9"/>
  <c r="M34" i="40"/>
  <c r="O11" i="9"/>
  <c r="M39" i="40"/>
  <c r="O10" i="9"/>
  <c r="M105" i="46" s="1"/>
  <c r="O9" i="9"/>
  <c r="M117" i="46" s="1"/>
  <c r="P12" i="19"/>
  <c r="M182" i="40"/>
  <c r="M242" i="40"/>
  <c r="M8" i="40"/>
  <c r="M181" i="40"/>
  <c r="M190" i="40"/>
  <c r="M7" i="40"/>
  <c r="M191" i="40"/>
  <c r="N266" i="40"/>
  <c r="M208" i="40"/>
  <c r="M219" i="40"/>
  <c r="M121" i="40"/>
  <c r="O227" i="40"/>
  <c r="M37" i="40"/>
  <c r="N218" i="40"/>
  <c r="M225" i="40"/>
  <c r="M192" i="40"/>
  <c r="M213" i="40"/>
  <c r="M196" i="40"/>
  <c r="M65" i="40"/>
  <c r="M184" i="40"/>
  <c r="M58" i="40"/>
  <c r="O198" i="40"/>
  <c r="M31" i="40"/>
  <c r="O200" i="40"/>
  <c r="M214" i="40"/>
  <c r="N223" i="40"/>
  <c r="N230" i="40"/>
  <c r="M259" i="40"/>
  <c r="O254" i="40"/>
  <c r="M80" i="40"/>
  <c r="N258" i="40"/>
  <c r="M142" i="40"/>
  <c r="N255" i="40"/>
  <c r="M127" i="40"/>
  <c r="O266" i="40"/>
  <c r="O202" i="40"/>
  <c r="M252" i="40"/>
  <c r="M122" i="40"/>
  <c r="N257" i="40"/>
  <c r="M263" i="40"/>
  <c r="M248" i="40"/>
  <c r="O186" i="40"/>
  <c r="O209" i="40"/>
  <c r="M244" i="40"/>
  <c r="N247" i="40"/>
  <c r="M251" i="40"/>
  <c r="M141" i="40"/>
  <c r="O261" i="40"/>
  <c r="M120" i="40"/>
  <c r="N249" i="40"/>
  <c r="M256" i="40"/>
  <c r="M137" i="40"/>
  <c r="O213" i="40"/>
  <c r="O219" i="40"/>
  <c r="V168" i="40" l="1"/>
  <c r="P9" i="36"/>
  <c r="N14" i="46" s="1"/>
  <c r="M148" i="40"/>
  <c r="M129" i="40"/>
  <c r="P17" i="35"/>
  <c r="N15" i="46" s="1"/>
  <c r="P12" i="35"/>
  <c r="N17" i="46" s="1"/>
  <c r="M134" i="40"/>
  <c r="M133" i="40"/>
  <c r="P15" i="34"/>
  <c r="N116" i="46" s="1"/>
  <c r="P12" i="34"/>
  <c r="N112" i="46" s="1"/>
  <c r="M117" i="40"/>
  <c r="U156" i="40"/>
  <c r="V176" i="40"/>
  <c r="V156" i="40"/>
  <c r="L120" i="43"/>
  <c r="L73" i="46"/>
  <c r="L108" i="43"/>
  <c r="L81" i="46"/>
  <c r="L103" i="43"/>
  <c r="L75" i="46"/>
  <c r="N178" i="40"/>
  <c r="M82" i="46"/>
  <c r="L101" i="43"/>
  <c r="L71" i="46"/>
  <c r="L102" i="43"/>
  <c r="L74" i="46"/>
  <c r="P9" i="42"/>
  <c r="N82" i="46" s="1"/>
  <c r="L88" i="43"/>
  <c r="L78" i="46"/>
  <c r="L105" i="43"/>
  <c r="L77" i="46"/>
  <c r="L106" i="43"/>
  <c r="L79" i="46"/>
  <c r="L109" i="43"/>
  <c r="L84" i="46"/>
  <c r="L76" i="43"/>
  <c r="L106" i="46"/>
  <c r="M169" i="40"/>
  <c r="L80" i="46"/>
  <c r="M161" i="40"/>
  <c r="U168" i="40"/>
  <c r="L77" i="43"/>
  <c r="L108" i="46"/>
  <c r="L111" i="43"/>
  <c r="L86" i="46"/>
  <c r="L114" i="43"/>
  <c r="L95" i="46"/>
  <c r="L110" i="43"/>
  <c r="L85" i="46"/>
  <c r="M77" i="43"/>
  <c r="M108" i="46"/>
  <c r="M109" i="43"/>
  <c r="M84" i="46"/>
  <c r="L115" i="43"/>
  <c r="L98" i="46"/>
  <c r="L113" i="43"/>
  <c r="L91" i="46"/>
  <c r="U176" i="40"/>
  <c r="M76" i="43"/>
  <c r="M106" i="46"/>
  <c r="M82" i="43"/>
  <c r="M115" i="46"/>
  <c r="L80" i="43"/>
  <c r="L112" i="46"/>
  <c r="M75" i="43"/>
  <c r="M103" i="46"/>
  <c r="L84" i="43"/>
  <c r="L119" i="46"/>
  <c r="L83" i="43"/>
  <c r="L116" i="46"/>
  <c r="L82" i="43"/>
  <c r="L115" i="46"/>
  <c r="M84" i="43"/>
  <c r="M119" i="46"/>
  <c r="M81" i="43"/>
  <c r="M114" i="46"/>
  <c r="M74" i="43"/>
  <c r="M101" i="46"/>
  <c r="L79" i="43"/>
  <c r="L111" i="46"/>
  <c r="L74" i="43"/>
  <c r="L101" i="46"/>
  <c r="M45" i="43"/>
  <c r="M17" i="46"/>
  <c r="P19" i="35"/>
  <c r="N23" i="46" s="1"/>
  <c r="L23" i="46"/>
  <c r="M48" i="43"/>
  <c r="M22" i="46"/>
  <c r="N146" i="40"/>
  <c r="M23" i="46"/>
  <c r="M135" i="40"/>
  <c r="L11" i="46"/>
  <c r="L54" i="43"/>
  <c r="L66" i="46"/>
  <c r="L45" i="43"/>
  <c r="L17" i="46"/>
  <c r="M53" i="43"/>
  <c r="M37" i="46"/>
  <c r="M52" i="43"/>
  <c r="M31" i="46"/>
  <c r="M44" i="43"/>
  <c r="M16" i="46"/>
  <c r="M27" i="43"/>
  <c r="M15" i="46"/>
  <c r="L27" i="43"/>
  <c r="L15" i="46"/>
  <c r="P13" i="35"/>
  <c r="N18" i="46" s="1"/>
  <c r="L18" i="46"/>
  <c r="M47" i="43"/>
  <c r="M21" i="46"/>
  <c r="P19" i="36"/>
  <c r="N12" i="46" s="1"/>
  <c r="M42" i="43"/>
  <c r="M13" i="46"/>
  <c r="L43" i="43"/>
  <c r="L14" i="46"/>
  <c r="L58" i="43"/>
  <c r="L10" i="46"/>
  <c r="L47" i="43"/>
  <c r="L21" i="46"/>
  <c r="M43" i="43"/>
  <c r="M14" i="46"/>
  <c r="N149" i="40"/>
  <c r="M12" i="46"/>
  <c r="M143" i="40"/>
  <c r="L6" i="46"/>
  <c r="M39" i="43"/>
  <c r="M7" i="46"/>
  <c r="M58" i="43"/>
  <c r="M10" i="46"/>
  <c r="M40" i="43"/>
  <c r="M8" i="46"/>
  <c r="P13" i="36"/>
  <c r="N28" i="46" s="1"/>
  <c r="L28" i="46"/>
  <c r="R146" i="40"/>
  <c r="R140" i="40"/>
  <c r="R147" i="40"/>
  <c r="R149" i="40"/>
  <c r="R143" i="40"/>
  <c r="R135" i="40"/>
  <c r="P17" i="33"/>
  <c r="O105" i="40" s="1"/>
  <c r="P15" i="19"/>
  <c r="N43" i="46" s="1"/>
  <c r="P10" i="19"/>
  <c r="N58" i="46" s="1"/>
  <c r="M93" i="40"/>
  <c r="M60" i="40"/>
  <c r="P9" i="15"/>
  <c r="O52" i="40" s="1"/>
  <c r="M52" i="40"/>
  <c r="P12" i="15"/>
  <c r="N21" i="43" s="1"/>
  <c r="U163" i="40"/>
  <c r="V163" i="40"/>
  <c r="O244" i="40"/>
  <c r="M14" i="43"/>
  <c r="M48" i="46"/>
  <c r="M11" i="43"/>
  <c r="M42" i="46"/>
  <c r="L14" i="43"/>
  <c r="L48" i="46"/>
  <c r="M10" i="43"/>
  <c r="M39" i="46"/>
  <c r="M7" i="43"/>
  <c r="M25" i="46"/>
  <c r="L11" i="43"/>
  <c r="L42" i="46"/>
  <c r="L9" i="43"/>
  <c r="L35" i="46"/>
  <c r="M6" i="43"/>
  <c r="M24" i="46"/>
  <c r="M23" i="43"/>
  <c r="M62" i="46"/>
  <c r="M9" i="43"/>
  <c r="M35" i="46"/>
  <c r="P9" i="33"/>
  <c r="N14" i="43" s="1"/>
  <c r="L7" i="43"/>
  <c r="L25" i="46"/>
  <c r="L10" i="43"/>
  <c r="L39" i="46"/>
  <c r="M33" i="43"/>
  <c r="M44" i="46"/>
  <c r="M35" i="43"/>
  <c r="M61" i="46"/>
  <c r="L35" i="43"/>
  <c r="L61" i="46"/>
  <c r="L38" i="46"/>
  <c r="M29" i="46"/>
  <c r="M24" i="43"/>
  <c r="M67" i="46"/>
  <c r="M31" i="43"/>
  <c r="M40" i="46"/>
  <c r="L13" i="43"/>
  <c r="L46" i="46"/>
  <c r="M13" i="43"/>
  <c r="M46" i="46"/>
  <c r="M38" i="46"/>
  <c r="L24" i="43"/>
  <c r="L67" i="46"/>
  <c r="L28" i="43"/>
  <c r="L20" i="46"/>
  <c r="Q13" i="18"/>
  <c r="O229" i="40"/>
  <c r="M97" i="43"/>
  <c r="M102" i="46"/>
  <c r="M92" i="43"/>
  <c r="M90" i="46"/>
  <c r="L93" i="43"/>
  <c r="L93" i="46"/>
  <c r="L92" i="43"/>
  <c r="L90" i="46"/>
  <c r="L97" i="43"/>
  <c r="L102" i="46"/>
  <c r="M93" i="43"/>
  <c r="M93" i="46"/>
  <c r="M94" i="43"/>
  <c r="M94" i="46"/>
  <c r="L91" i="43"/>
  <c r="L89" i="46"/>
  <c r="L96" i="43"/>
  <c r="L99" i="46"/>
  <c r="M99" i="43"/>
  <c r="M123" i="46"/>
  <c r="L90" i="43"/>
  <c r="L88" i="46"/>
  <c r="M90" i="43"/>
  <c r="M88" i="46"/>
  <c r="M96" i="43"/>
  <c r="M99" i="46"/>
  <c r="M70" i="40"/>
  <c r="L85" i="43"/>
  <c r="L120" i="46"/>
  <c r="L99" i="43"/>
  <c r="L123" i="46"/>
  <c r="M84" i="40"/>
  <c r="M95" i="43"/>
  <c r="M97" i="46"/>
  <c r="M98" i="43"/>
  <c r="M121" i="46"/>
  <c r="L98" i="43"/>
  <c r="L121" i="46"/>
  <c r="P11" i="17"/>
  <c r="M15" i="43"/>
  <c r="M49" i="46"/>
  <c r="L12" i="43"/>
  <c r="L43" i="46"/>
  <c r="M16" i="43"/>
  <c r="M51" i="46"/>
  <c r="L20" i="43"/>
  <c r="L55" i="46"/>
  <c r="L58" i="46"/>
  <c r="M20" i="43"/>
  <c r="M55" i="46"/>
  <c r="M22" i="43"/>
  <c r="M57" i="46"/>
  <c r="L15" i="43"/>
  <c r="L49" i="46"/>
  <c r="M58" i="46"/>
  <c r="N188" i="40"/>
  <c r="N103" i="40"/>
  <c r="L16" i="43"/>
  <c r="L51" i="46"/>
  <c r="N30" i="46"/>
  <c r="M36" i="46"/>
  <c r="L30" i="43"/>
  <c r="L32" i="46"/>
  <c r="L8" i="43"/>
  <c r="L34" i="46"/>
  <c r="M8" i="43"/>
  <c r="M34" i="46"/>
  <c r="M32" i="43"/>
  <c r="M41" i="46"/>
  <c r="L32" i="43"/>
  <c r="L41" i="46"/>
  <c r="M30" i="43"/>
  <c r="M32" i="46"/>
  <c r="M29" i="43"/>
  <c r="M30" i="46"/>
  <c r="M17" i="43"/>
  <c r="M52" i="46"/>
  <c r="L29" i="43"/>
  <c r="L30" i="46"/>
  <c r="L36" i="46"/>
  <c r="L34" i="43"/>
  <c r="L50" i="46"/>
  <c r="M194" i="40"/>
  <c r="Q19" i="9"/>
  <c r="M129" i="43"/>
  <c r="M125" i="46"/>
  <c r="M121" i="43"/>
  <c r="M100" i="46"/>
  <c r="M127" i="43"/>
  <c r="M110" i="46"/>
  <c r="M130" i="43"/>
  <c r="M124" i="46"/>
  <c r="M123" i="43"/>
  <c r="M119" i="43"/>
  <c r="M96" i="46"/>
  <c r="M118" i="43"/>
  <c r="M92" i="46"/>
  <c r="M41" i="40"/>
  <c r="L110" i="46"/>
  <c r="M32" i="40"/>
  <c r="L113" i="46"/>
  <c r="L129" i="43"/>
  <c r="L125" i="46"/>
  <c r="L119" i="43"/>
  <c r="L96" i="46"/>
  <c r="L130" i="43"/>
  <c r="L124" i="46"/>
  <c r="M128" i="43"/>
  <c r="M118" i="46"/>
  <c r="M126" i="43"/>
  <c r="M104" i="46"/>
  <c r="M132" i="43"/>
  <c r="M107" i="46"/>
  <c r="M125" i="43"/>
  <c r="M122" i="46"/>
  <c r="M24" i="40"/>
  <c r="L117" i="46"/>
  <c r="L132" i="43"/>
  <c r="L107" i="46"/>
  <c r="M30" i="40"/>
  <c r="L104" i="46"/>
  <c r="L135" i="43"/>
  <c r="L127" i="46"/>
  <c r="L133" i="43"/>
  <c r="L105" i="46"/>
  <c r="M67" i="43"/>
  <c r="M63" i="46"/>
  <c r="M62" i="43"/>
  <c r="M33" i="46"/>
  <c r="M60" i="43"/>
  <c r="M19" i="46"/>
  <c r="M64" i="43"/>
  <c r="M47" i="46"/>
  <c r="M63" i="43"/>
  <c r="M45" i="46"/>
  <c r="L69" i="43"/>
  <c r="L65" i="46"/>
  <c r="L57" i="43"/>
  <c r="L9" i="46"/>
  <c r="L61" i="43"/>
  <c r="L26" i="46"/>
  <c r="L63" i="43"/>
  <c r="L45" i="46"/>
  <c r="L64" i="43"/>
  <c r="L47" i="46"/>
  <c r="L62" i="43"/>
  <c r="L33" i="46"/>
  <c r="M68" i="43"/>
  <c r="M64" i="46"/>
  <c r="M66" i="43"/>
  <c r="M60" i="46"/>
  <c r="M65" i="43"/>
  <c r="M59" i="46"/>
  <c r="L65" i="43"/>
  <c r="L59" i="46"/>
  <c r="L66" i="43"/>
  <c r="L60" i="46"/>
  <c r="L68" i="43"/>
  <c r="L64" i="46"/>
  <c r="N127" i="40"/>
  <c r="N177" i="40"/>
  <c r="L122" i="43"/>
  <c r="M178" i="40"/>
  <c r="N183" i="40"/>
  <c r="N202" i="40"/>
  <c r="M21" i="43"/>
  <c r="N62" i="40"/>
  <c r="N60" i="40"/>
  <c r="N85" i="40"/>
  <c r="N81" i="40"/>
  <c r="N232" i="40"/>
  <c r="N265" i="40"/>
  <c r="P9" i="19"/>
  <c r="U9" i="19" s="1"/>
  <c r="P15" i="36"/>
  <c r="N10" i="46" s="1"/>
  <c r="P10" i="34"/>
  <c r="N82" i="43" s="1"/>
  <c r="P23" i="19"/>
  <c r="O242" i="40" s="1"/>
  <c r="P21" i="18"/>
  <c r="P19" i="17"/>
  <c r="P18" i="16"/>
  <c r="P16" i="15"/>
  <c r="P14" i="41"/>
  <c r="P14" i="42"/>
  <c r="N198" i="40"/>
  <c r="L21" i="43"/>
  <c r="M62" i="40"/>
  <c r="N87" i="40"/>
  <c r="N236" i="40"/>
  <c r="N133" i="40"/>
  <c r="P9" i="14"/>
  <c r="N119" i="43" s="1"/>
  <c r="P20" i="36"/>
  <c r="O265" i="40" s="1"/>
  <c r="P10" i="36"/>
  <c r="P23" i="34"/>
  <c r="O258" i="40" s="1"/>
  <c r="P21" i="33"/>
  <c r="O248" i="40" s="1"/>
  <c r="P19" i="19"/>
  <c r="O238" i="40" s="1"/>
  <c r="P17" i="18"/>
  <c r="Q17" i="18" s="1"/>
  <c r="P15" i="17"/>
  <c r="N98" i="43" s="1"/>
  <c r="P14" i="16"/>
  <c r="P11" i="15"/>
  <c r="U11" i="15" s="1"/>
  <c r="P23" i="9"/>
  <c r="O196" i="40" s="1"/>
  <c r="P22" i="41"/>
  <c r="O156" i="40" s="1"/>
  <c r="P22" i="42"/>
  <c r="N187" i="40"/>
  <c r="N217" i="40"/>
  <c r="N221" i="40"/>
  <c r="N222" i="40"/>
  <c r="P20" i="14"/>
  <c r="O201" i="40" s="1"/>
  <c r="P22" i="10"/>
  <c r="O181" i="40" s="1"/>
  <c r="M158" i="40"/>
  <c r="V40" i="40"/>
  <c r="U40" i="40"/>
  <c r="N42" i="40"/>
  <c r="N26" i="40"/>
  <c r="P12" i="14"/>
  <c r="N124" i="46" s="1"/>
  <c r="N40" i="40"/>
  <c r="N30" i="40"/>
  <c r="M134" i="43"/>
  <c r="N25" i="40"/>
  <c r="N34" i="40"/>
  <c r="M131" i="43"/>
  <c r="N24" i="40"/>
  <c r="M35" i="40"/>
  <c r="P15" i="9"/>
  <c r="U15" i="9" s="1"/>
  <c r="L134" i="43"/>
  <c r="M25" i="40"/>
  <c r="P10" i="9"/>
  <c r="N133" i="43" s="1"/>
  <c r="U29" i="40"/>
  <c r="V29" i="40"/>
  <c r="U161" i="40"/>
  <c r="V161" i="40"/>
  <c r="U165" i="40"/>
  <c r="V179" i="40"/>
  <c r="U164" i="40"/>
  <c r="V157" i="40"/>
  <c r="V11" i="40"/>
  <c r="V31" i="40"/>
  <c r="V36" i="40"/>
  <c r="U37" i="40"/>
  <c r="U57" i="40"/>
  <c r="U58" i="40"/>
  <c r="U48" i="40"/>
  <c r="U54" i="40"/>
  <c r="U59" i="40"/>
  <c r="U55" i="40"/>
  <c r="U98" i="40"/>
  <c r="U107" i="40"/>
  <c r="U102" i="40"/>
  <c r="U95" i="40"/>
  <c r="U109" i="40"/>
  <c r="U99" i="40"/>
  <c r="U94" i="40"/>
  <c r="U117" i="40"/>
  <c r="U116" i="40"/>
  <c r="U115" i="40"/>
  <c r="U114" i="40"/>
  <c r="U128" i="40"/>
  <c r="U133" i="40"/>
  <c r="U139" i="40"/>
  <c r="U148" i="40"/>
  <c r="U130" i="40"/>
  <c r="U142" i="40"/>
  <c r="U155" i="40"/>
  <c r="U154" i="40"/>
  <c r="U159" i="40"/>
  <c r="V180" i="40"/>
  <c r="U16" i="40"/>
  <c r="V7" i="40"/>
  <c r="V17" i="40"/>
  <c r="V18" i="40"/>
  <c r="V19" i="40"/>
  <c r="V14" i="40"/>
  <c r="V34" i="40"/>
  <c r="V30" i="40"/>
  <c r="V27" i="40"/>
  <c r="U42" i="40"/>
  <c r="U52" i="40"/>
  <c r="U50" i="40"/>
  <c r="U74" i="40"/>
  <c r="U85" i="40"/>
  <c r="U77" i="40"/>
  <c r="U82" i="40"/>
  <c r="U76" i="40"/>
  <c r="U86" i="40"/>
  <c r="V16" i="40"/>
  <c r="U11" i="40"/>
  <c r="U12" i="40"/>
  <c r="U8" i="40"/>
  <c r="U13" i="40"/>
  <c r="U9" i="40"/>
  <c r="U39" i="40"/>
  <c r="U35" i="40"/>
  <c r="U26" i="40"/>
  <c r="U41" i="40"/>
  <c r="V37" i="40"/>
  <c r="V42" i="40"/>
  <c r="V52" i="40"/>
  <c r="V57" i="40"/>
  <c r="V58" i="40"/>
  <c r="V48" i="40"/>
  <c r="V54" i="40"/>
  <c r="V59" i="40"/>
  <c r="V55" i="40"/>
  <c r="V50" i="40"/>
  <c r="V74" i="40"/>
  <c r="V85" i="40"/>
  <c r="V77" i="40"/>
  <c r="V82" i="40"/>
  <c r="V76" i="40"/>
  <c r="V86" i="40"/>
  <c r="V98" i="40"/>
  <c r="V107" i="40"/>
  <c r="V102" i="40"/>
  <c r="V95" i="40"/>
  <c r="V109" i="40"/>
  <c r="V99" i="40"/>
  <c r="V94" i="40"/>
  <c r="V117" i="40"/>
  <c r="V116" i="40"/>
  <c r="V115" i="40"/>
  <c r="V114" i="40"/>
  <c r="V128" i="40"/>
  <c r="V133" i="40"/>
  <c r="V139" i="40"/>
  <c r="V148" i="40"/>
  <c r="V130" i="40"/>
  <c r="V142" i="40"/>
  <c r="U170" i="40"/>
  <c r="U169" i="40"/>
  <c r="V155" i="40"/>
  <c r="U175" i="40"/>
  <c r="V154" i="40"/>
  <c r="U173" i="40"/>
  <c r="V159" i="40"/>
  <c r="U158" i="40"/>
  <c r="V165" i="40"/>
  <c r="V164" i="40"/>
  <c r="V12" i="40"/>
  <c r="V8" i="40"/>
  <c r="V13" i="40"/>
  <c r="V9" i="40"/>
  <c r="V39" i="40"/>
  <c r="V35" i="40"/>
  <c r="V26" i="40"/>
  <c r="V41" i="40"/>
  <c r="U32" i="40"/>
  <c r="U47" i="40"/>
  <c r="U53" i="40"/>
  <c r="U63" i="40"/>
  <c r="U64" i="40"/>
  <c r="U49" i="40"/>
  <c r="U60" i="40"/>
  <c r="U65" i="40"/>
  <c r="U79" i="40"/>
  <c r="U84" i="40"/>
  <c r="U75" i="40"/>
  <c r="U80" i="40"/>
  <c r="U70" i="40"/>
  <c r="U81" i="40"/>
  <c r="U72" i="40"/>
  <c r="U87" i="40"/>
  <c r="U71" i="40"/>
  <c r="U92" i="40"/>
  <c r="U93" i="40"/>
  <c r="U103" i="40"/>
  <c r="U97" i="40"/>
  <c r="U104" i="40"/>
  <c r="U105" i="40"/>
  <c r="U100" i="40"/>
  <c r="U108" i="40"/>
  <c r="U119" i="40"/>
  <c r="U122" i="40"/>
  <c r="U121" i="40"/>
  <c r="U120" i="40"/>
  <c r="U145" i="40"/>
  <c r="U141" i="40"/>
  <c r="U134" i="40"/>
  <c r="U127" i="40"/>
  <c r="U129" i="40"/>
  <c r="U131" i="40"/>
  <c r="U137" i="40"/>
  <c r="U136" i="40"/>
  <c r="U27" i="40"/>
  <c r="U177" i="40"/>
  <c r="V170" i="40"/>
  <c r="U162" i="40"/>
  <c r="V169" i="40"/>
  <c r="V175" i="40"/>
  <c r="V173" i="40"/>
  <c r="U166" i="40"/>
  <c r="V158" i="40"/>
  <c r="U172" i="40"/>
  <c r="U171" i="40"/>
  <c r="U7" i="40"/>
  <c r="U17" i="40"/>
  <c r="U18" i="40"/>
  <c r="U19" i="40"/>
  <c r="U14" i="40"/>
  <c r="U34" i="40"/>
  <c r="U30" i="40"/>
  <c r="U31" i="40"/>
  <c r="U36" i="40"/>
  <c r="V32" i="40"/>
  <c r="V47" i="40"/>
  <c r="V53" i="40"/>
  <c r="V63" i="40"/>
  <c r="V64" i="40"/>
  <c r="V49" i="40"/>
  <c r="V60" i="40"/>
  <c r="V65" i="40"/>
  <c r="V79" i="40"/>
  <c r="V84" i="40"/>
  <c r="V75" i="40"/>
  <c r="V80" i="40"/>
  <c r="V70" i="40"/>
  <c r="V81" i="40"/>
  <c r="V72" i="40"/>
  <c r="V87" i="40"/>
  <c r="V71" i="40"/>
  <c r="V92" i="40"/>
  <c r="V93" i="40"/>
  <c r="V103" i="40"/>
  <c r="V97" i="40"/>
  <c r="V104" i="40"/>
  <c r="V105" i="40"/>
  <c r="V100" i="40"/>
  <c r="V108" i="40"/>
  <c r="V119" i="40"/>
  <c r="V122" i="40"/>
  <c r="V121" i="40"/>
  <c r="V120" i="40"/>
  <c r="V145" i="40"/>
  <c r="V141" i="40"/>
  <c r="V134" i="40"/>
  <c r="V127" i="40"/>
  <c r="V129" i="40"/>
  <c r="V131" i="40"/>
  <c r="V137" i="40"/>
  <c r="V136" i="40"/>
  <c r="V177" i="40"/>
  <c r="V162" i="40"/>
  <c r="U180" i="40"/>
  <c r="V166" i="40"/>
  <c r="U179" i="40"/>
  <c r="V172" i="40"/>
  <c r="U157" i="40"/>
  <c r="V171" i="40"/>
  <c r="N19" i="40"/>
  <c r="N18" i="40"/>
  <c r="N16" i="40"/>
  <c r="M9" i="40"/>
  <c r="N7" i="40"/>
  <c r="P11" i="10"/>
  <c r="N68" i="43" s="1"/>
  <c r="P21" i="10"/>
  <c r="N33" i="46" s="1"/>
  <c r="P18" i="10"/>
  <c r="N45" i="46" s="1"/>
  <c r="P14" i="10"/>
  <c r="M51" i="43"/>
  <c r="N147" i="40"/>
  <c r="N191" i="40"/>
  <c r="N256" i="40"/>
  <c r="N263" i="40"/>
  <c r="P12" i="18"/>
  <c r="N90" i="46" s="1"/>
  <c r="N181" i="40"/>
  <c r="N242" i="40"/>
  <c r="U12" i="34"/>
  <c r="Q12" i="34"/>
  <c r="O112" i="46" s="1"/>
  <c r="N197" i="40"/>
  <c r="N41" i="40"/>
  <c r="N204" i="40"/>
  <c r="N53" i="40"/>
  <c r="N209" i="40"/>
  <c r="N64" i="40"/>
  <c r="P12" i="16"/>
  <c r="N61" i="46" s="1"/>
  <c r="N215" i="40"/>
  <c r="N75" i="40"/>
  <c r="N226" i="40"/>
  <c r="N71" i="40"/>
  <c r="M76" i="40"/>
  <c r="N72" i="40"/>
  <c r="N234" i="40"/>
  <c r="N238" i="40"/>
  <c r="N119" i="40"/>
  <c r="N254" i="40"/>
  <c r="N128" i="40"/>
  <c r="N129" i="40"/>
  <c r="N136" i="40"/>
  <c r="P24" i="14"/>
  <c r="U21" i="14"/>
  <c r="Q21" i="14"/>
  <c r="U19" i="14"/>
  <c r="Q19" i="14"/>
  <c r="L124" i="43"/>
  <c r="P16" i="14"/>
  <c r="N113" i="46" s="1"/>
  <c r="U21" i="36"/>
  <c r="Q21" i="36"/>
  <c r="U19" i="36"/>
  <c r="U13" i="36"/>
  <c r="O147" i="40"/>
  <c r="Q13" i="36"/>
  <c r="O51" i="43" s="1"/>
  <c r="U17" i="35"/>
  <c r="N83" i="43"/>
  <c r="U15" i="34"/>
  <c r="Q15" i="34"/>
  <c r="P121" i="40" s="1"/>
  <c r="U13" i="33"/>
  <c r="Q13" i="33"/>
  <c r="U10" i="19"/>
  <c r="Q10" i="19"/>
  <c r="U23" i="17"/>
  <c r="Q23" i="17"/>
  <c r="U22" i="16"/>
  <c r="Q22" i="16"/>
  <c r="P219" i="40" s="1"/>
  <c r="U20" i="15"/>
  <c r="Q20" i="15"/>
  <c r="L121" i="43"/>
  <c r="P15" i="14"/>
  <c r="N100" i="46" s="1"/>
  <c r="U9" i="14"/>
  <c r="N16" i="43"/>
  <c r="P23" i="35"/>
  <c r="P21" i="34"/>
  <c r="P19" i="33"/>
  <c r="P17" i="19"/>
  <c r="L94" i="43"/>
  <c r="P15" i="18"/>
  <c r="N94" i="46" s="1"/>
  <c r="L95" i="43"/>
  <c r="P13" i="17"/>
  <c r="N97" i="46" s="1"/>
  <c r="L31" i="43"/>
  <c r="P11" i="16"/>
  <c r="P21" i="9"/>
  <c r="M41" i="43"/>
  <c r="N135" i="40"/>
  <c r="N13" i="40"/>
  <c r="N196" i="40"/>
  <c r="P12" i="10"/>
  <c r="N31" i="40"/>
  <c r="N200" i="40"/>
  <c r="N58" i="40"/>
  <c r="N208" i="40"/>
  <c r="N213" i="40"/>
  <c r="N65" i="40"/>
  <c r="N74" i="40"/>
  <c r="N225" i="40"/>
  <c r="N229" i="40"/>
  <c r="N102" i="40"/>
  <c r="N98" i="40"/>
  <c r="N241" i="40"/>
  <c r="N243" i="40"/>
  <c r="N251" i="40"/>
  <c r="M46" i="43"/>
  <c r="N140" i="40"/>
  <c r="N262" i="40"/>
  <c r="M38" i="43"/>
  <c r="N143" i="40"/>
  <c r="P23" i="14"/>
  <c r="U20" i="14"/>
  <c r="Q20" i="14"/>
  <c r="U10" i="36"/>
  <c r="Q10" i="36"/>
  <c r="O21" i="46" s="1"/>
  <c r="U19" i="35"/>
  <c r="O146" i="40"/>
  <c r="Q19" i="35"/>
  <c r="O49" i="43" s="1"/>
  <c r="U23" i="34"/>
  <c r="Q23" i="34"/>
  <c r="U21" i="33"/>
  <c r="Q21" i="33"/>
  <c r="U19" i="19"/>
  <c r="Q19" i="19"/>
  <c r="U14" i="16"/>
  <c r="Q14" i="16"/>
  <c r="O38" i="46" s="1"/>
  <c r="U23" i="9"/>
  <c r="Q23" i="9"/>
  <c r="Q12" i="15"/>
  <c r="O56" i="46" s="1"/>
  <c r="U12" i="35"/>
  <c r="N49" i="40"/>
  <c r="U12" i="19"/>
  <c r="Q12" i="19"/>
  <c r="L123" i="43"/>
  <c r="P17" i="14"/>
  <c r="U13" i="14"/>
  <c r="Q13" i="14"/>
  <c r="U22" i="10"/>
  <c r="Q22" i="10"/>
  <c r="L40" i="43"/>
  <c r="P17" i="36"/>
  <c r="N8" i="46" s="1"/>
  <c r="L44" i="43"/>
  <c r="P15" i="35"/>
  <c r="N16" i="46" s="1"/>
  <c r="P13" i="34"/>
  <c r="L6" i="43"/>
  <c r="P10" i="33"/>
  <c r="N24" i="46" s="1"/>
  <c r="P23" i="18"/>
  <c r="P21" i="17"/>
  <c r="P20" i="16"/>
  <c r="P18" i="15"/>
  <c r="P13" i="9"/>
  <c r="Q21" i="35"/>
  <c r="P10" i="14"/>
  <c r="N125" i="46" s="1"/>
  <c r="P16" i="10"/>
  <c r="P9" i="17"/>
  <c r="N120" i="46" s="1"/>
  <c r="P23" i="36"/>
  <c r="L59" i="43"/>
  <c r="M149" i="40"/>
  <c r="P10" i="35"/>
  <c r="N66" i="46" s="1"/>
  <c r="P17" i="34"/>
  <c r="P23" i="33"/>
  <c r="P15" i="33"/>
  <c r="N25" i="46" s="1"/>
  <c r="P21" i="19"/>
  <c r="P13" i="19"/>
  <c r="P19" i="18"/>
  <c r="P10" i="18"/>
  <c r="P17" i="17"/>
  <c r="P24" i="16"/>
  <c r="P16" i="16"/>
  <c r="N20" i="46" s="1"/>
  <c r="P22" i="15"/>
  <c r="P14" i="15"/>
  <c r="N41" i="46" s="1"/>
  <c r="P17" i="9"/>
  <c r="P10" i="41"/>
  <c r="N86" i="46" s="1"/>
  <c r="P18" i="42"/>
  <c r="M272" i="40"/>
  <c r="Q14" i="41"/>
  <c r="O95" i="46" s="1"/>
  <c r="Q19" i="34"/>
  <c r="U11" i="10"/>
  <c r="N29" i="43"/>
  <c r="U9" i="15"/>
  <c r="N43" i="43"/>
  <c r="U9" i="36"/>
  <c r="U20" i="36"/>
  <c r="L51" i="43"/>
  <c r="M147" i="40"/>
  <c r="L49" i="43"/>
  <c r="M146" i="40"/>
  <c r="U13" i="35"/>
  <c r="O140" i="40"/>
  <c r="N11" i="43"/>
  <c r="U17" i="33"/>
  <c r="U23" i="19"/>
  <c r="N12" i="43"/>
  <c r="U15" i="19"/>
  <c r="U21" i="18"/>
  <c r="U13" i="18"/>
  <c r="U19" i="17"/>
  <c r="N99" i="43"/>
  <c r="U11" i="17"/>
  <c r="U18" i="16"/>
  <c r="U24" i="15"/>
  <c r="U16" i="15"/>
  <c r="U19" i="9"/>
  <c r="Q9" i="33"/>
  <c r="O48" i="46" s="1"/>
  <c r="Q11" i="10"/>
  <c r="Q22" i="42"/>
  <c r="O75" i="46" s="1"/>
  <c r="Q14" i="42"/>
  <c r="O81" i="46" s="1"/>
  <c r="Q20" i="36"/>
  <c r="Q17" i="33"/>
  <c r="Q24" i="15"/>
  <c r="L46" i="43"/>
  <c r="M140" i="40"/>
  <c r="P18" i="41"/>
  <c r="P10" i="42"/>
  <c r="N168" i="40"/>
  <c r="M159" i="40"/>
  <c r="P9" i="41"/>
  <c r="N106" i="46" s="1"/>
  <c r="Q9" i="36"/>
  <c r="O14" i="46" s="1"/>
  <c r="Q9" i="15"/>
  <c r="O30" i="46" s="1"/>
  <c r="Q23" i="19"/>
  <c r="Q15" i="19"/>
  <c r="N182" i="40"/>
  <c r="N80" i="43"/>
  <c r="O115" i="40"/>
  <c r="N194" i="40"/>
  <c r="M61" i="43"/>
  <c r="N8" i="40"/>
  <c r="N201" i="40"/>
  <c r="N231" i="40"/>
  <c r="M19" i="43"/>
  <c r="N97" i="40"/>
  <c r="L23" i="43"/>
  <c r="M99" i="40"/>
  <c r="P12" i="33"/>
  <c r="N62" i="46" s="1"/>
  <c r="N248" i="40"/>
  <c r="M79" i="43"/>
  <c r="N122" i="40"/>
  <c r="M54" i="43"/>
  <c r="N139" i="40"/>
  <c r="M50" i="43"/>
  <c r="N148" i="40"/>
  <c r="L125" i="43"/>
  <c r="M29" i="40"/>
  <c r="P12" i="9"/>
  <c r="N122" i="46" s="1"/>
  <c r="M34" i="43"/>
  <c r="N57" i="40"/>
  <c r="N214" i="40"/>
  <c r="N219" i="40"/>
  <c r="M91" i="43"/>
  <c r="N77" i="40"/>
  <c r="N237" i="40"/>
  <c r="M80" i="43"/>
  <c r="N115" i="40"/>
  <c r="M83" i="43"/>
  <c r="N121" i="40"/>
  <c r="N259" i="40"/>
  <c r="N264" i="40"/>
  <c r="N267" i="40"/>
  <c r="N185" i="40"/>
  <c r="M57" i="43"/>
  <c r="N9" i="40"/>
  <c r="N235" i="40"/>
  <c r="M18" i="43"/>
  <c r="N109" i="40"/>
  <c r="M49" i="43"/>
  <c r="N184" i="40"/>
  <c r="M69" i="43"/>
  <c r="N17" i="40"/>
  <c r="M124" i="43"/>
  <c r="N32" i="40"/>
  <c r="N205" i="40"/>
  <c r="N210" i="40"/>
  <c r="N216" i="40"/>
  <c r="M59" i="43"/>
  <c r="N246" i="40"/>
  <c r="N228" i="40"/>
  <c r="M133" i="43"/>
  <c r="N39" i="40"/>
  <c r="M135" i="43"/>
  <c r="N35" i="40"/>
  <c r="N207" i="40"/>
  <c r="M28" i="43"/>
  <c r="N50" i="40"/>
  <c r="M85" i="43"/>
  <c r="N79" i="40"/>
  <c r="M78" i="43"/>
  <c r="N80" i="40"/>
  <c r="M12" i="43"/>
  <c r="N93" i="40"/>
  <c r="N240" i="40"/>
  <c r="N250" i="40"/>
  <c r="N252" i="40"/>
  <c r="L39" i="43"/>
  <c r="M130" i="40"/>
  <c r="P12" i="36"/>
  <c r="N7" i="46" s="1"/>
  <c r="P261" i="40"/>
  <c r="P258" i="40"/>
  <c r="P254" i="40"/>
  <c r="P248" i="40"/>
  <c r="P244" i="40"/>
  <c r="P242" i="40"/>
  <c r="P238" i="40"/>
  <c r="P229" i="40"/>
  <c r="P202" i="40"/>
  <c r="P23" i="10"/>
  <c r="L67" i="43"/>
  <c r="P15" i="10"/>
  <c r="N63" i="46" s="1"/>
  <c r="P9" i="18"/>
  <c r="P22" i="36"/>
  <c r="P22" i="33"/>
  <c r="P20" i="19"/>
  <c r="P18" i="18"/>
  <c r="P16" i="17"/>
  <c r="N109" i="46" s="1"/>
  <c r="L78" i="43"/>
  <c r="P15" i="16"/>
  <c r="N29" i="46" s="1"/>
  <c r="P13" i="15"/>
  <c r="P24" i="9"/>
  <c r="M110" i="43"/>
  <c r="N156" i="40"/>
  <c r="P23" i="41"/>
  <c r="M120" i="43"/>
  <c r="N171" i="40"/>
  <c r="L104" i="43"/>
  <c r="P11" i="42"/>
  <c r="N76" i="46" s="1"/>
  <c r="M157" i="40"/>
  <c r="O273" i="40"/>
  <c r="O133" i="40"/>
  <c r="N141" i="40"/>
  <c r="N105" i="40"/>
  <c r="O204" i="40"/>
  <c r="N206" i="40"/>
  <c r="O188" i="40"/>
  <c r="N27" i="40"/>
  <c r="M239" i="40"/>
  <c r="N12" i="40"/>
  <c r="O191" i="40"/>
  <c r="O129" i="40"/>
  <c r="N29" i="40"/>
  <c r="N186" i="40"/>
  <c r="N11" i="40"/>
  <c r="M17" i="40"/>
  <c r="N190" i="40"/>
  <c r="N14" i="40"/>
  <c r="N36" i="40"/>
  <c r="N37" i="40"/>
  <c r="N199" i="40"/>
  <c r="N203" i="40"/>
  <c r="N48" i="40"/>
  <c r="N212" i="40"/>
  <c r="N54" i="40"/>
  <c r="M59" i="40"/>
  <c r="N55" i="40"/>
  <c r="N220" i="40"/>
  <c r="N84" i="40"/>
  <c r="N70" i="40"/>
  <c r="N189" i="40"/>
  <c r="N224" i="40"/>
  <c r="N227" i="40"/>
  <c r="N86" i="40"/>
  <c r="N82" i="40"/>
  <c r="N233" i="40"/>
  <c r="N92" i="40"/>
  <c r="N107" i="40"/>
  <c r="N192" i="40"/>
  <c r="N239" i="40"/>
  <c r="N104" i="40"/>
  <c r="N99" i="40"/>
  <c r="N244" i="40"/>
  <c r="N95" i="40"/>
  <c r="N245" i="40"/>
  <c r="N120" i="40"/>
  <c r="M115" i="40"/>
  <c r="N116" i="40"/>
  <c r="N117" i="40"/>
  <c r="N253" i="40"/>
  <c r="N145" i="40"/>
  <c r="N134" i="40"/>
  <c r="N261" i="40"/>
  <c r="N130" i="40"/>
  <c r="N137" i="40"/>
  <c r="M267" i="40"/>
  <c r="N269" i="40"/>
  <c r="P181" i="40"/>
  <c r="P18" i="14"/>
  <c r="L127" i="43"/>
  <c r="P11" i="14"/>
  <c r="N110" i="46" s="1"/>
  <c r="P24" i="10"/>
  <c r="L81" i="43"/>
  <c r="P11" i="34"/>
  <c r="N114" i="46" s="1"/>
  <c r="P24" i="19"/>
  <c r="P22" i="18"/>
  <c r="P20" i="17"/>
  <c r="N95" i="43"/>
  <c r="P19" i="16"/>
  <c r="L17" i="43"/>
  <c r="P17" i="15"/>
  <c r="N52" i="46" s="1"/>
  <c r="L128" i="43"/>
  <c r="P11" i="9"/>
  <c r="N118" i="46" s="1"/>
  <c r="N111" i="43"/>
  <c r="L116" i="43"/>
  <c r="P19" i="41"/>
  <c r="N128" i="46" s="1"/>
  <c r="M170" i="40"/>
  <c r="N108" i="43"/>
  <c r="O172" i="40"/>
  <c r="M103" i="43"/>
  <c r="N173" i="40"/>
  <c r="P188" i="40"/>
  <c r="P266" i="40"/>
  <c r="P209" i="40"/>
  <c r="N130" i="43"/>
  <c r="L60" i="43"/>
  <c r="P19" i="10"/>
  <c r="N19" i="46" s="1"/>
  <c r="L131" i="43"/>
  <c r="P9" i="9"/>
  <c r="L53" i="43"/>
  <c r="P9" i="35"/>
  <c r="N37" i="46" s="1"/>
  <c r="L38" i="43"/>
  <c r="P18" i="36"/>
  <c r="N6" i="46" s="1"/>
  <c r="L50" i="43"/>
  <c r="P16" i="36"/>
  <c r="N27" i="46" s="1"/>
  <c r="P14" i="36"/>
  <c r="L42" i="43"/>
  <c r="P11" i="36"/>
  <c r="N13" i="46" s="1"/>
  <c r="P24" i="35"/>
  <c r="P22" i="35"/>
  <c r="P20" i="35"/>
  <c r="L41" i="43"/>
  <c r="P18" i="35"/>
  <c r="N11" i="46" s="1"/>
  <c r="L48" i="43"/>
  <c r="P16" i="35"/>
  <c r="N22" i="46" s="1"/>
  <c r="P14" i="35"/>
  <c r="L52" i="43"/>
  <c r="P11" i="35"/>
  <c r="N31" i="46" s="1"/>
  <c r="P24" i="34"/>
  <c r="P22" i="34"/>
  <c r="P20" i="34"/>
  <c r="P18" i="34"/>
  <c r="L75" i="43"/>
  <c r="P16" i="34"/>
  <c r="N103" i="46" s="1"/>
  <c r="L18" i="43"/>
  <c r="P14" i="33"/>
  <c r="N53" i="46" s="1"/>
  <c r="L19" i="43"/>
  <c r="P11" i="19"/>
  <c r="N54" i="46" s="1"/>
  <c r="P24" i="17"/>
  <c r="P23" i="16"/>
  <c r="P21" i="15"/>
  <c r="L126" i="43"/>
  <c r="P16" i="9"/>
  <c r="N104" i="46" s="1"/>
  <c r="M114" i="43"/>
  <c r="N155" i="40"/>
  <c r="L107" i="43"/>
  <c r="P15" i="41"/>
  <c r="N80" i="46" s="1"/>
  <c r="N120" i="43"/>
  <c r="N273" i="40"/>
  <c r="L87" i="43"/>
  <c r="P19" i="42"/>
  <c r="N72" i="46" s="1"/>
  <c r="M166" i="40"/>
  <c r="O76" i="40"/>
  <c r="N195" i="40"/>
  <c r="P13" i="10"/>
  <c r="N65" i="46" s="1"/>
  <c r="M269" i="40"/>
  <c r="P213" i="40"/>
  <c r="P22" i="14"/>
  <c r="L118" i="43"/>
  <c r="P14" i="14"/>
  <c r="N92" i="46" s="1"/>
  <c r="P9" i="10"/>
  <c r="N60" i="46" s="1"/>
  <c r="P20" i="10"/>
  <c r="N9" i="46" s="1"/>
  <c r="P17" i="10"/>
  <c r="P10" i="10"/>
  <c r="N59" i="46" s="1"/>
  <c r="P9" i="16"/>
  <c r="N67" i="46" s="1"/>
  <c r="P9" i="34"/>
  <c r="N119" i="46" s="1"/>
  <c r="P24" i="36"/>
  <c r="N51" i="43"/>
  <c r="N47" i="43"/>
  <c r="N49" i="43"/>
  <c r="N46" i="43"/>
  <c r="P18" i="33"/>
  <c r="N6" i="43"/>
  <c r="L22" i="43"/>
  <c r="P16" i="19"/>
  <c r="N57" i="46" s="1"/>
  <c r="P14" i="18"/>
  <c r="P12" i="17"/>
  <c r="L33" i="43"/>
  <c r="P10" i="16"/>
  <c r="N44" i="46" s="1"/>
  <c r="P20" i="9"/>
  <c r="M111" i="43"/>
  <c r="N154" i="40"/>
  <c r="L112" i="43"/>
  <c r="P11" i="41"/>
  <c r="N87" i="46" s="1"/>
  <c r="M175" i="40"/>
  <c r="M108" i="43"/>
  <c r="N172" i="40"/>
  <c r="L89" i="43"/>
  <c r="P15" i="42"/>
  <c r="N83" i="46" s="1"/>
  <c r="M179" i="40"/>
  <c r="N103" i="43"/>
  <c r="O173" i="40"/>
  <c r="M270" i="40"/>
  <c r="P265" i="40"/>
  <c r="P227" i="40"/>
  <c r="P14" i="34"/>
  <c r="N101" i="46" s="1"/>
  <c r="P24" i="33"/>
  <c r="P20" i="33"/>
  <c r="P16" i="33"/>
  <c r="N35" i="46" s="1"/>
  <c r="P11" i="33"/>
  <c r="N39" i="46" s="1"/>
  <c r="P22" i="19"/>
  <c r="P18" i="19"/>
  <c r="P14" i="19"/>
  <c r="N55" i="46" s="1"/>
  <c r="P24" i="18"/>
  <c r="P20" i="18"/>
  <c r="P16" i="18"/>
  <c r="N89" i="46" s="1"/>
  <c r="P11" i="18"/>
  <c r="N93" i="46" s="1"/>
  <c r="P22" i="17"/>
  <c r="P18" i="17"/>
  <c r="P14" i="17"/>
  <c r="N88" i="46" s="1"/>
  <c r="P10" i="17"/>
  <c r="N99" i="46" s="1"/>
  <c r="P21" i="16"/>
  <c r="P17" i="16"/>
  <c r="N46" i="46" s="1"/>
  <c r="P13" i="16"/>
  <c r="P23" i="15"/>
  <c r="P19" i="15"/>
  <c r="P15" i="15"/>
  <c r="N32" i="46" s="1"/>
  <c r="P10" i="15"/>
  <c r="N34" i="46" s="1"/>
  <c r="P22" i="9"/>
  <c r="P18" i="9"/>
  <c r="P14" i="9"/>
  <c r="P13" i="41"/>
  <c r="M115" i="43"/>
  <c r="N176" i="40"/>
  <c r="P17" i="41"/>
  <c r="N98" i="46" s="1"/>
  <c r="M113" i="43"/>
  <c r="N163" i="40"/>
  <c r="P21" i="41"/>
  <c r="N91" i="46" s="1"/>
  <c r="N272" i="40"/>
  <c r="P13" i="42"/>
  <c r="M101" i="43"/>
  <c r="N158" i="40"/>
  <c r="P17" i="42"/>
  <c r="N71" i="46" s="1"/>
  <c r="M102" i="43"/>
  <c r="N159" i="40"/>
  <c r="P21" i="42"/>
  <c r="N74" i="46" s="1"/>
  <c r="P24" i="42"/>
  <c r="M177" i="40"/>
  <c r="M176" i="40"/>
  <c r="M168" i="40"/>
  <c r="M275" i="40"/>
  <c r="M180" i="40"/>
  <c r="M165" i="40"/>
  <c r="M164" i="40"/>
  <c r="P12" i="41"/>
  <c r="N108" i="46" s="1"/>
  <c r="P16" i="41"/>
  <c r="N84" i="46" s="1"/>
  <c r="P20" i="41"/>
  <c r="P24" i="41"/>
  <c r="M88" i="43"/>
  <c r="N164" i="40"/>
  <c r="P12" i="42"/>
  <c r="N78" i="46" s="1"/>
  <c r="N165" i="40"/>
  <c r="M105" i="43"/>
  <c r="P16" i="42"/>
  <c r="N77" i="46" s="1"/>
  <c r="M106" i="43"/>
  <c r="N180" i="40"/>
  <c r="P20" i="42"/>
  <c r="N79" i="46" s="1"/>
  <c r="P23" i="42"/>
  <c r="N271" i="40"/>
  <c r="M156" i="40"/>
  <c r="N162" i="40"/>
  <c r="M155" i="40"/>
  <c r="M274" i="40"/>
  <c r="M122" i="43"/>
  <c r="M112" i="43"/>
  <c r="N175" i="40"/>
  <c r="M107" i="43"/>
  <c r="N169" i="40"/>
  <c r="M116" i="43"/>
  <c r="N170" i="40"/>
  <c r="N270" i="40"/>
  <c r="M104" i="43"/>
  <c r="N157" i="40"/>
  <c r="M89" i="43"/>
  <c r="N179" i="40"/>
  <c r="M87" i="43"/>
  <c r="N166" i="40"/>
  <c r="N274" i="40"/>
  <c r="M271" i="40"/>
  <c r="M163" i="40"/>
  <c r="M162" i="40"/>
  <c r="M154" i="40"/>
  <c r="M173" i="40"/>
  <c r="M273" i="40"/>
  <c r="M172" i="40"/>
  <c r="M171" i="40"/>
  <c r="N122" i="43"/>
  <c r="N275" i="40"/>
  <c r="R179" i="40" l="1"/>
  <c r="Q9" i="42"/>
  <c r="R9" i="42" s="1"/>
  <c r="O122" i="43" s="1"/>
  <c r="O178" i="40"/>
  <c r="U9" i="42"/>
  <c r="R168" i="40"/>
  <c r="N76" i="43"/>
  <c r="N110" i="43"/>
  <c r="Q22" i="41"/>
  <c r="O85" i="46" s="1"/>
  <c r="O154" i="40"/>
  <c r="R176" i="40"/>
  <c r="N59" i="43"/>
  <c r="Q19" i="36"/>
  <c r="R19" i="36" s="1"/>
  <c r="O149" i="40"/>
  <c r="N58" i="43"/>
  <c r="O47" i="43"/>
  <c r="N40" i="43"/>
  <c r="Q15" i="36"/>
  <c r="R15" i="36" s="1"/>
  <c r="P142" i="40"/>
  <c r="N27" i="43"/>
  <c r="Q17" i="35"/>
  <c r="O15" i="46" s="1"/>
  <c r="O141" i="40"/>
  <c r="N45" i="43"/>
  <c r="Q12" i="35"/>
  <c r="O17" i="46" s="1"/>
  <c r="Q13" i="35"/>
  <c r="O46" i="43" s="1"/>
  <c r="N44" i="43"/>
  <c r="O121" i="40"/>
  <c r="U10" i="34"/>
  <c r="Q10" i="34"/>
  <c r="O115" i="46" s="1"/>
  <c r="R156" i="40"/>
  <c r="U22" i="42"/>
  <c r="N75" i="46"/>
  <c r="O171" i="40"/>
  <c r="N73" i="46"/>
  <c r="U14" i="42"/>
  <c r="N81" i="46"/>
  <c r="U14" i="41"/>
  <c r="N95" i="46"/>
  <c r="O161" i="40"/>
  <c r="O155" i="40"/>
  <c r="N114" i="43"/>
  <c r="U22" i="41"/>
  <c r="N85" i="46"/>
  <c r="N79" i="43"/>
  <c r="N111" i="46"/>
  <c r="O114" i="40"/>
  <c r="N115" i="46"/>
  <c r="N54" i="43"/>
  <c r="O142" i="40"/>
  <c r="N21" i="46"/>
  <c r="R157" i="40"/>
  <c r="R180" i="40"/>
  <c r="R158" i="40"/>
  <c r="R175" i="40"/>
  <c r="R154" i="40"/>
  <c r="R166" i="40"/>
  <c r="R162" i="40"/>
  <c r="R171" i="40"/>
  <c r="R137" i="40"/>
  <c r="R134" i="40"/>
  <c r="R173" i="40"/>
  <c r="R169" i="40"/>
  <c r="R155" i="40"/>
  <c r="R148" i="40"/>
  <c r="R165" i="40"/>
  <c r="R172" i="40"/>
  <c r="R177" i="40"/>
  <c r="R159" i="40"/>
  <c r="R163" i="40"/>
  <c r="R170" i="40"/>
  <c r="R164" i="40"/>
  <c r="R161" i="40"/>
  <c r="R131" i="40"/>
  <c r="R141" i="40"/>
  <c r="R139" i="40"/>
  <c r="R129" i="40"/>
  <c r="R145" i="40"/>
  <c r="R142" i="40"/>
  <c r="R133" i="40"/>
  <c r="R136" i="40"/>
  <c r="R127" i="40"/>
  <c r="R130" i="40"/>
  <c r="R128" i="40"/>
  <c r="N42" i="46"/>
  <c r="U9" i="33"/>
  <c r="N7" i="43"/>
  <c r="O14" i="43"/>
  <c r="O93" i="40"/>
  <c r="Q9" i="19"/>
  <c r="O102" i="40"/>
  <c r="U17" i="18"/>
  <c r="P72" i="40"/>
  <c r="R121" i="40"/>
  <c r="R114" i="40"/>
  <c r="R102" i="40"/>
  <c r="R119" i="40"/>
  <c r="R116" i="40"/>
  <c r="R120" i="40"/>
  <c r="R97" i="40"/>
  <c r="R71" i="40"/>
  <c r="R70" i="40"/>
  <c r="R117" i="40"/>
  <c r="R122" i="40"/>
  <c r="R76" i="40"/>
  <c r="R74" i="40"/>
  <c r="R115" i="40"/>
  <c r="R79" i="40"/>
  <c r="Q15" i="17"/>
  <c r="R15" i="17" s="1"/>
  <c r="U15" i="17"/>
  <c r="N85" i="43"/>
  <c r="N34" i="43"/>
  <c r="Q11" i="15"/>
  <c r="O50" i="46" s="1"/>
  <c r="R52" i="40"/>
  <c r="N56" i="46"/>
  <c r="Q16" i="15"/>
  <c r="N32" i="43"/>
  <c r="U12" i="15"/>
  <c r="O62" i="40"/>
  <c r="N121" i="43"/>
  <c r="Q9" i="14"/>
  <c r="O96" i="46" s="1"/>
  <c r="R59" i="40"/>
  <c r="R103" i="40"/>
  <c r="R87" i="40"/>
  <c r="R80" i="40"/>
  <c r="R63" i="40"/>
  <c r="R82" i="40"/>
  <c r="R107" i="40"/>
  <c r="R54" i="40"/>
  <c r="R57" i="40"/>
  <c r="R93" i="40"/>
  <c r="R72" i="40"/>
  <c r="R75" i="40"/>
  <c r="R60" i="40"/>
  <c r="R53" i="40"/>
  <c r="R77" i="40"/>
  <c r="R98" i="40"/>
  <c r="R48" i="40"/>
  <c r="R92" i="40"/>
  <c r="R81" i="40"/>
  <c r="R84" i="40"/>
  <c r="R49" i="40"/>
  <c r="R86" i="40"/>
  <c r="R85" i="40"/>
  <c r="R58" i="40"/>
  <c r="U10" i="9"/>
  <c r="Q10" i="9"/>
  <c r="O105" i="46" s="1"/>
  <c r="N62" i="43"/>
  <c r="O13" i="40"/>
  <c r="U21" i="10"/>
  <c r="U18" i="10"/>
  <c r="R105" i="40"/>
  <c r="R109" i="40"/>
  <c r="R104" i="40"/>
  <c r="R95" i="40"/>
  <c r="N48" i="46"/>
  <c r="O104" i="40"/>
  <c r="R108" i="40"/>
  <c r="R94" i="40"/>
  <c r="R100" i="40"/>
  <c r="R99" i="40"/>
  <c r="N28" i="43"/>
  <c r="O59" i="40"/>
  <c r="R64" i="40"/>
  <c r="N35" i="43"/>
  <c r="R65" i="40"/>
  <c r="O55" i="40"/>
  <c r="N38" i="46"/>
  <c r="N31" i="43"/>
  <c r="N40" i="46"/>
  <c r="P55" i="40"/>
  <c r="R50" i="40"/>
  <c r="R55" i="40"/>
  <c r="R47" i="40"/>
  <c r="N97" i="43"/>
  <c r="N102" i="46"/>
  <c r="O72" i="40"/>
  <c r="O85" i="40"/>
  <c r="N121" i="46"/>
  <c r="Q11" i="17"/>
  <c r="N123" i="46"/>
  <c r="O84" i="40"/>
  <c r="N15" i="43"/>
  <c r="N49" i="46"/>
  <c r="O92" i="40"/>
  <c r="N51" i="46"/>
  <c r="O48" i="40"/>
  <c r="N36" i="46"/>
  <c r="O57" i="40"/>
  <c r="N50" i="46"/>
  <c r="P186" i="40"/>
  <c r="N135" i="43"/>
  <c r="R19" i="9"/>
  <c r="P147" i="40"/>
  <c r="O28" i="46"/>
  <c r="P146" i="40"/>
  <c r="O23" i="46"/>
  <c r="O83" i="43"/>
  <c r="O116" i="46"/>
  <c r="P104" i="40"/>
  <c r="O11" i="43"/>
  <c r="O42" i="46"/>
  <c r="O58" i="46"/>
  <c r="O12" i="43"/>
  <c r="O43" i="46"/>
  <c r="P92" i="40"/>
  <c r="O51" i="46"/>
  <c r="Q12" i="14"/>
  <c r="O26" i="40"/>
  <c r="N96" i="46"/>
  <c r="W40" i="40"/>
  <c r="R40" i="40" s="1"/>
  <c r="O24" i="40"/>
  <c r="N117" i="46"/>
  <c r="O25" i="40"/>
  <c r="N126" i="46"/>
  <c r="O35" i="40"/>
  <c r="N127" i="46"/>
  <c r="N132" i="43"/>
  <c r="N107" i="46"/>
  <c r="O39" i="40"/>
  <c r="N105" i="46"/>
  <c r="O12" i="40"/>
  <c r="N47" i="46"/>
  <c r="Q18" i="10"/>
  <c r="O63" i="43" s="1"/>
  <c r="N63" i="43"/>
  <c r="N61" i="43"/>
  <c r="N26" i="46"/>
  <c r="R11" i="10"/>
  <c r="P7" i="40" s="1"/>
  <c r="O64" i="46"/>
  <c r="O7" i="40"/>
  <c r="N64" i="46"/>
  <c r="Q21" i="18"/>
  <c r="O233" i="40"/>
  <c r="Q18" i="16"/>
  <c r="O215" i="40"/>
  <c r="O21" i="43"/>
  <c r="P62" i="40"/>
  <c r="Q19" i="17"/>
  <c r="O223" i="40"/>
  <c r="U15" i="36"/>
  <c r="O137" i="40"/>
  <c r="W14" i="40"/>
  <c r="R14" i="40" s="1"/>
  <c r="W18" i="40"/>
  <c r="R18" i="40" s="1"/>
  <c r="U12" i="14"/>
  <c r="O36" i="40"/>
  <c r="Q15" i="9"/>
  <c r="O127" i="46" s="1"/>
  <c r="W34" i="40"/>
  <c r="R34" i="40" s="1"/>
  <c r="W31" i="40"/>
  <c r="R31" i="40" s="1"/>
  <c r="W37" i="40"/>
  <c r="R37" i="40" s="1"/>
  <c r="W29" i="40"/>
  <c r="R29" i="40" s="1"/>
  <c r="W42" i="40"/>
  <c r="R42" i="40" s="1"/>
  <c r="W36" i="40"/>
  <c r="R36" i="40" s="1"/>
  <c r="W11" i="40"/>
  <c r="R11" i="40" s="1"/>
  <c r="W30" i="40"/>
  <c r="R30" i="40" s="1"/>
  <c r="W7" i="40"/>
  <c r="R7" i="40" s="1"/>
  <c r="W16" i="40"/>
  <c r="R16" i="40" s="1"/>
  <c r="W17" i="40"/>
  <c r="R17" i="40" s="1"/>
  <c r="W9" i="40"/>
  <c r="R9" i="40" s="1"/>
  <c r="W13" i="40"/>
  <c r="R13" i="40" s="1"/>
  <c r="W19" i="40"/>
  <c r="R19" i="40" s="1"/>
  <c r="W27" i="40"/>
  <c r="R27" i="40" s="1"/>
  <c r="W8" i="40"/>
  <c r="R8" i="40" s="1"/>
  <c r="W32" i="40"/>
  <c r="R32" i="40" s="1"/>
  <c r="W39" i="40"/>
  <c r="R39" i="40" s="1"/>
  <c r="W12" i="40"/>
  <c r="R12" i="40" s="1"/>
  <c r="W41" i="40"/>
  <c r="R41" i="40" s="1"/>
  <c r="W26" i="40"/>
  <c r="R26" i="40" s="1"/>
  <c r="W35" i="40"/>
  <c r="R35" i="40" s="1"/>
  <c r="O68" i="43"/>
  <c r="Q21" i="10"/>
  <c r="O33" i="46" s="1"/>
  <c r="O14" i="40"/>
  <c r="U14" i="10"/>
  <c r="N64" i="43"/>
  <c r="Q14" i="10"/>
  <c r="O47" i="46" s="1"/>
  <c r="P105" i="40"/>
  <c r="O16" i="43"/>
  <c r="P102" i="40"/>
  <c r="U16" i="42"/>
  <c r="Q16" i="42"/>
  <c r="O77" i="46" s="1"/>
  <c r="U14" i="17"/>
  <c r="Q14" i="17"/>
  <c r="O88" i="46" s="1"/>
  <c r="U16" i="18"/>
  <c r="Q16" i="18"/>
  <c r="O89" i="46" s="1"/>
  <c r="U20" i="33"/>
  <c r="Q20" i="33"/>
  <c r="U15" i="42"/>
  <c r="Q15" i="42"/>
  <c r="O83" i="46" s="1"/>
  <c r="U20" i="9"/>
  <c r="Q20" i="9"/>
  <c r="U16" i="19"/>
  <c r="Q16" i="19"/>
  <c r="O57" i="46" s="1"/>
  <c r="Q9" i="10"/>
  <c r="U9" i="10"/>
  <c r="U21" i="15"/>
  <c r="Q21" i="15"/>
  <c r="U14" i="33"/>
  <c r="Q14" i="33"/>
  <c r="O53" i="46" s="1"/>
  <c r="U11" i="14"/>
  <c r="Q11" i="14"/>
  <c r="U22" i="36"/>
  <c r="Q22" i="36"/>
  <c r="U15" i="10"/>
  <c r="Q15" i="10"/>
  <c r="U24" i="16"/>
  <c r="Q24" i="16"/>
  <c r="O221" i="40"/>
  <c r="U15" i="18"/>
  <c r="Q15" i="18"/>
  <c r="O94" i="46" s="1"/>
  <c r="O87" i="40"/>
  <c r="U19" i="33"/>
  <c r="Q19" i="33"/>
  <c r="O246" i="40"/>
  <c r="U23" i="35"/>
  <c r="Q23" i="35"/>
  <c r="O263" i="40"/>
  <c r="U15" i="14"/>
  <c r="Q15" i="14"/>
  <c r="O100" i="46" s="1"/>
  <c r="O37" i="40"/>
  <c r="U20" i="42"/>
  <c r="Q20" i="42"/>
  <c r="O79" i="46" s="1"/>
  <c r="U13" i="42"/>
  <c r="Q13" i="42"/>
  <c r="U14" i="9"/>
  <c r="Q14" i="9"/>
  <c r="U17" i="16"/>
  <c r="Q17" i="16"/>
  <c r="O46" i="46" s="1"/>
  <c r="U10" i="10"/>
  <c r="Q10" i="10"/>
  <c r="U22" i="14"/>
  <c r="Q22" i="14"/>
  <c r="U24" i="41"/>
  <c r="Q24" i="41"/>
  <c r="U17" i="42"/>
  <c r="Q17" i="42"/>
  <c r="O71" i="46" s="1"/>
  <c r="U13" i="41"/>
  <c r="Q13" i="41"/>
  <c r="U18" i="9"/>
  <c r="Q18" i="9"/>
  <c r="U19" i="15"/>
  <c r="Q19" i="15"/>
  <c r="U21" i="16"/>
  <c r="Q21" i="16"/>
  <c r="U22" i="17"/>
  <c r="Q22" i="17"/>
  <c r="U24" i="18"/>
  <c r="Q24" i="18"/>
  <c r="U11" i="33"/>
  <c r="Q11" i="33"/>
  <c r="O39" i="46" s="1"/>
  <c r="U14" i="34"/>
  <c r="Q14" i="34"/>
  <c r="O101" i="46" s="1"/>
  <c r="U12" i="17"/>
  <c r="Q12" i="17"/>
  <c r="U24" i="36"/>
  <c r="Q24" i="36"/>
  <c r="U17" i="10"/>
  <c r="Q17" i="10"/>
  <c r="U13" i="10"/>
  <c r="Q13" i="10"/>
  <c r="U19" i="42"/>
  <c r="Q19" i="42"/>
  <c r="O72" i="46" s="1"/>
  <c r="U24" i="17"/>
  <c r="Q24" i="17"/>
  <c r="U11" i="9"/>
  <c r="Q11" i="9"/>
  <c r="U22" i="18"/>
  <c r="Q22" i="18"/>
  <c r="U18" i="14"/>
  <c r="Q18" i="14"/>
  <c r="U15" i="16"/>
  <c r="Q15" i="16"/>
  <c r="O29" i="46" s="1"/>
  <c r="U16" i="17"/>
  <c r="Q16" i="17"/>
  <c r="O109" i="46" s="1"/>
  <c r="U22" i="33"/>
  <c r="Q22" i="33"/>
  <c r="U9" i="18"/>
  <c r="Q9" i="18"/>
  <c r="Q23" i="10"/>
  <c r="R23" i="10" s="1"/>
  <c r="U23" i="10"/>
  <c r="P198" i="40"/>
  <c r="P93" i="40"/>
  <c r="U12" i="36"/>
  <c r="Q12" i="36"/>
  <c r="O7" i="46" s="1"/>
  <c r="U12" i="33"/>
  <c r="Q12" i="33"/>
  <c r="O62" i="46" s="1"/>
  <c r="U9" i="41"/>
  <c r="Q9" i="41"/>
  <c r="O76" i="43" s="1"/>
  <c r="U10" i="42"/>
  <c r="Q10" i="42"/>
  <c r="R10" i="42" s="1"/>
  <c r="O120" i="43" s="1"/>
  <c r="U18" i="42"/>
  <c r="Q18" i="42"/>
  <c r="U22" i="15"/>
  <c r="Q22" i="15"/>
  <c r="O211" i="40"/>
  <c r="U10" i="18"/>
  <c r="Q10" i="18"/>
  <c r="O102" i="46" s="1"/>
  <c r="O86" i="40"/>
  <c r="U15" i="33"/>
  <c r="Q15" i="33"/>
  <c r="O100" i="40"/>
  <c r="U16" i="10"/>
  <c r="Q16" i="10"/>
  <c r="O8" i="40"/>
  <c r="U21" i="9"/>
  <c r="Q21" i="9"/>
  <c r="O194" i="40"/>
  <c r="U13" i="17"/>
  <c r="Q13" i="17"/>
  <c r="O97" i="46" s="1"/>
  <c r="O75" i="40"/>
  <c r="U17" i="19"/>
  <c r="Q17" i="19"/>
  <c r="O192" i="40"/>
  <c r="U21" i="34"/>
  <c r="Q21" i="34"/>
  <c r="O256" i="40"/>
  <c r="N124" i="43"/>
  <c r="U16" i="14"/>
  <c r="Q16" i="14"/>
  <c r="O32" i="40"/>
  <c r="U23" i="42"/>
  <c r="Q23" i="42"/>
  <c r="U16" i="41"/>
  <c r="Q16" i="41"/>
  <c r="O84" i="46" s="1"/>
  <c r="U13" i="16"/>
  <c r="Q13" i="16"/>
  <c r="U18" i="19"/>
  <c r="Q18" i="19"/>
  <c r="U19" i="41"/>
  <c r="Q19" i="41"/>
  <c r="O128" i="46" s="1"/>
  <c r="U19" i="16"/>
  <c r="Q19" i="16"/>
  <c r="U11" i="34"/>
  <c r="Q11" i="34"/>
  <c r="O114" i="46" s="1"/>
  <c r="U18" i="18"/>
  <c r="Q18" i="18"/>
  <c r="U12" i="41"/>
  <c r="Q12" i="41"/>
  <c r="O108" i="46" s="1"/>
  <c r="U24" i="42"/>
  <c r="Q24" i="42"/>
  <c r="U15" i="15"/>
  <c r="Q15" i="15"/>
  <c r="O32" i="46" s="1"/>
  <c r="U18" i="17"/>
  <c r="Q18" i="17"/>
  <c r="U22" i="19"/>
  <c r="Q22" i="19"/>
  <c r="U24" i="33"/>
  <c r="Q24" i="33"/>
  <c r="U14" i="18"/>
  <c r="Q14" i="18"/>
  <c r="U12" i="42"/>
  <c r="Q12" i="42"/>
  <c r="O78" i="46" s="1"/>
  <c r="U20" i="41"/>
  <c r="Q20" i="41"/>
  <c r="U21" i="42"/>
  <c r="Q21" i="42"/>
  <c r="O74" i="46" s="1"/>
  <c r="U17" i="41"/>
  <c r="Q17" i="41"/>
  <c r="O98" i="46" s="1"/>
  <c r="U22" i="9"/>
  <c r="Q22" i="9"/>
  <c r="U23" i="15"/>
  <c r="Q23" i="15"/>
  <c r="U10" i="17"/>
  <c r="Q10" i="17"/>
  <c r="O99" i="46" s="1"/>
  <c r="U11" i="18"/>
  <c r="Q11" i="18"/>
  <c r="O93" i="46" s="1"/>
  <c r="U14" i="19"/>
  <c r="Q14" i="19"/>
  <c r="O55" i="46" s="1"/>
  <c r="U16" i="33"/>
  <c r="Q16" i="33"/>
  <c r="O35" i="46" s="1"/>
  <c r="U11" i="41"/>
  <c r="Q11" i="41"/>
  <c r="O87" i="46" s="1"/>
  <c r="U10" i="16"/>
  <c r="Q10" i="16"/>
  <c r="O44" i="46" s="1"/>
  <c r="U18" i="33"/>
  <c r="Q18" i="33"/>
  <c r="U9" i="34"/>
  <c r="Q9" i="34"/>
  <c r="O119" i="46" s="1"/>
  <c r="U20" i="10"/>
  <c r="Q20" i="10"/>
  <c r="U14" i="14"/>
  <c r="Q14" i="14"/>
  <c r="U23" i="16"/>
  <c r="Q23" i="16"/>
  <c r="U16" i="34"/>
  <c r="Q16" i="34"/>
  <c r="O103" i="46" s="1"/>
  <c r="U20" i="34"/>
  <c r="Q20" i="34"/>
  <c r="U24" i="34"/>
  <c r="Q24" i="34"/>
  <c r="U14" i="35"/>
  <c r="Q14" i="35"/>
  <c r="U18" i="35"/>
  <c r="O135" i="40"/>
  <c r="Q18" i="35"/>
  <c r="U22" i="35"/>
  <c r="Q22" i="35"/>
  <c r="U11" i="36"/>
  <c r="Q11" i="36"/>
  <c r="O13" i="46" s="1"/>
  <c r="U16" i="36"/>
  <c r="Q16" i="36"/>
  <c r="O27" i="46" s="1"/>
  <c r="U9" i="35"/>
  <c r="Q9" i="35"/>
  <c r="O37" i="46" s="1"/>
  <c r="U19" i="10"/>
  <c r="Q19" i="10"/>
  <c r="U20" i="17"/>
  <c r="Q20" i="17"/>
  <c r="U11" i="42"/>
  <c r="Q11" i="42"/>
  <c r="O76" i="46" s="1"/>
  <c r="U23" i="41"/>
  <c r="Q23" i="41"/>
  <c r="U13" i="15"/>
  <c r="Q13" i="15"/>
  <c r="U20" i="19"/>
  <c r="Q20" i="19"/>
  <c r="U18" i="41"/>
  <c r="Q18" i="41"/>
  <c r="U10" i="41"/>
  <c r="Q10" i="41"/>
  <c r="U16" i="16"/>
  <c r="Q16" i="16"/>
  <c r="O20" i="46" s="1"/>
  <c r="O50" i="40"/>
  <c r="U19" i="18"/>
  <c r="Q19" i="18"/>
  <c r="O231" i="40"/>
  <c r="U23" i="33"/>
  <c r="Q23" i="33"/>
  <c r="O250" i="40"/>
  <c r="N129" i="43"/>
  <c r="U10" i="14"/>
  <c r="Q10" i="14"/>
  <c r="O31" i="40"/>
  <c r="U13" i="9"/>
  <c r="Q13" i="9"/>
  <c r="U20" i="16"/>
  <c r="Q20" i="16"/>
  <c r="O217" i="40"/>
  <c r="U23" i="18"/>
  <c r="Q23" i="18"/>
  <c r="O235" i="40"/>
  <c r="U13" i="34"/>
  <c r="Q13" i="34"/>
  <c r="O252" i="40"/>
  <c r="U17" i="36"/>
  <c r="Q17" i="36"/>
  <c r="O8" i="46" s="1"/>
  <c r="O131" i="40"/>
  <c r="N123" i="43"/>
  <c r="U17" i="14"/>
  <c r="Q17" i="14"/>
  <c r="O42" i="40"/>
  <c r="P196" i="40"/>
  <c r="U12" i="10"/>
  <c r="Q12" i="10"/>
  <c r="U12" i="16"/>
  <c r="Q12" i="16"/>
  <c r="O35" i="43" s="1"/>
  <c r="N92" i="43"/>
  <c r="U12" i="18"/>
  <c r="Q12" i="18"/>
  <c r="O90" i="46" s="1"/>
  <c r="U21" i="41"/>
  <c r="Q21" i="41"/>
  <c r="O91" i="46" s="1"/>
  <c r="U10" i="15"/>
  <c r="Q10" i="15"/>
  <c r="O34" i="46" s="1"/>
  <c r="U9" i="16"/>
  <c r="Q9" i="16"/>
  <c r="O67" i="46" s="1"/>
  <c r="U17" i="9"/>
  <c r="Q17" i="9"/>
  <c r="O40" i="40"/>
  <c r="U13" i="19"/>
  <c r="Q13" i="19"/>
  <c r="O49" i="46" s="1"/>
  <c r="O103" i="40"/>
  <c r="U17" i="34"/>
  <c r="Q17" i="34"/>
  <c r="O111" i="46" s="1"/>
  <c r="O122" i="40"/>
  <c r="U23" i="36"/>
  <c r="Q23" i="36"/>
  <c r="O268" i="40"/>
  <c r="U11" i="16"/>
  <c r="Q11" i="16"/>
  <c r="O40" i="46" s="1"/>
  <c r="O49" i="40"/>
  <c r="U20" i="18"/>
  <c r="Q20" i="18"/>
  <c r="U15" i="41"/>
  <c r="Q15" i="41"/>
  <c r="O80" i="46" s="1"/>
  <c r="U16" i="9"/>
  <c r="Q16" i="9"/>
  <c r="U11" i="19"/>
  <c r="Q11" i="19"/>
  <c r="O54" i="46" s="1"/>
  <c r="U18" i="34"/>
  <c r="Q18" i="34"/>
  <c r="U22" i="34"/>
  <c r="Q22" i="34"/>
  <c r="U11" i="35"/>
  <c r="Q11" i="35"/>
  <c r="O31" i="46" s="1"/>
  <c r="U16" i="35"/>
  <c r="Q16" i="35"/>
  <c r="O22" i="46" s="1"/>
  <c r="U20" i="35"/>
  <c r="Q20" i="35"/>
  <c r="U24" i="35"/>
  <c r="Q24" i="35"/>
  <c r="U14" i="36"/>
  <c r="Q14" i="36"/>
  <c r="U18" i="36"/>
  <c r="O143" i="40"/>
  <c r="Q18" i="36"/>
  <c r="U9" i="9"/>
  <c r="Q9" i="9"/>
  <c r="U17" i="15"/>
  <c r="Q17" i="15"/>
  <c r="O52" i="46" s="1"/>
  <c r="N94" i="43"/>
  <c r="U24" i="19"/>
  <c r="Q24" i="19"/>
  <c r="U24" i="10"/>
  <c r="Q24" i="10"/>
  <c r="U24" i="9"/>
  <c r="Q24" i="9"/>
  <c r="U12" i="9"/>
  <c r="Q12" i="9"/>
  <c r="U14" i="15"/>
  <c r="Q14" i="15"/>
  <c r="O41" i="46" s="1"/>
  <c r="O58" i="40"/>
  <c r="U17" i="17"/>
  <c r="Q17" i="17"/>
  <c r="O189" i="40"/>
  <c r="U21" i="19"/>
  <c r="Q21" i="19"/>
  <c r="O240" i="40"/>
  <c r="U10" i="35"/>
  <c r="Q10" i="35"/>
  <c r="O66" i="46" s="1"/>
  <c r="O139" i="40"/>
  <c r="U9" i="17"/>
  <c r="Q9" i="17"/>
  <c r="O120" i="46" s="1"/>
  <c r="O79" i="40"/>
  <c r="U18" i="15"/>
  <c r="Q18" i="15"/>
  <c r="O207" i="40"/>
  <c r="U21" i="17"/>
  <c r="Q21" i="17"/>
  <c r="O225" i="40"/>
  <c r="U10" i="33"/>
  <c r="Q10" i="33"/>
  <c r="O24" i="46" s="1"/>
  <c r="O94" i="40"/>
  <c r="U15" i="35"/>
  <c r="Q15" i="35"/>
  <c r="O16" i="46" s="1"/>
  <c r="O134" i="40"/>
  <c r="U23" i="14"/>
  <c r="Q23" i="14"/>
  <c r="P204" i="40" s="1"/>
  <c r="U24" i="14"/>
  <c r="Q24" i="14"/>
  <c r="O205" i="40"/>
  <c r="O208" i="40"/>
  <c r="O218" i="40"/>
  <c r="O226" i="40"/>
  <c r="O237" i="40"/>
  <c r="O247" i="40"/>
  <c r="N74" i="43"/>
  <c r="O116" i="40"/>
  <c r="N66" i="43"/>
  <c r="O11" i="40"/>
  <c r="N69" i="43"/>
  <c r="O17" i="40"/>
  <c r="N126" i="43"/>
  <c r="O30" i="40"/>
  <c r="O228" i="40"/>
  <c r="N18" i="43"/>
  <c r="O109" i="40"/>
  <c r="O255" i="40"/>
  <c r="O193" i="40"/>
  <c r="N50" i="43"/>
  <c r="O148" i="40"/>
  <c r="N60" i="43"/>
  <c r="O19" i="40"/>
  <c r="P200" i="40"/>
  <c r="N78" i="43"/>
  <c r="O80" i="40"/>
  <c r="N77" i="43"/>
  <c r="O168" i="40"/>
  <c r="O275" i="40"/>
  <c r="O272" i="40"/>
  <c r="O190" i="40"/>
  <c r="N17" i="43"/>
  <c r="O63" i="40"/>
  <c r="O216" i="40"/>
  <c r="O224" i="40"/>
  <c r="O234" i="40"/>
  <c r="O243" i="40"/>
  <c r="N81" i="43"/>
  <c r="O120" i="40"/>
  <c r="O183" i="40"/>
  <c r="P205" i="40"/>
  <c r="P52" i="40"/>
  <c r="O29" i="43"/>
  <c r="O197" i="40"/>
  <c r="O267" i="40"/>
  <c r="N67" i="43"/>
  <c r="O18" i="40"/>
  <c r="N39" i="43"/>
  <c r="O130" i="40"/>
  <c r="O80" i="43"/>
  <c r="P115" i="40"/>
  <c r="N109" i="43"/>
  <c r="O162" i="40"/>
  <c r="O185" i="40"/>
  <c r="N91" i="43"/>
  <c r="O77" i="40"/>
  <c r="O220" i="40"/>
  <c r="N75" i="43"/>
  <c r="O117" i="40"/>
  <c r="O262" i="40"/>
  <c r="N128" i="43"/>
  <c r="O34" i="40"/>
  <c r="N127" i="43"/>
  <c r="O41" i="40"/>
  <c r="N106" i="43"/>
  <c r="O180" i="40"/>
  <c r="N84" i="43"/>
  <c r="O119" i="40"/>
  <c r="N87" i="43"/>
  <c r="O166" i="40"/>
  <c r="O271" i="40"/>
  <c r="N101" i="43"/>
  <c r="O158" i="40"/>
  <c r="N134" i="43"/>
  <c r="O195" i="40"/>
  <c r="N30" i="43"/>
  <c r="O53" i="40"/>
  <c r="O212" i="40"/>
  <c r="N13" i="43"/>
  <c r="O65" i="40"/>
  <c r="N96" i="43"/>
  <c r="O74" i="40"/>
  <c r="O222" i="40"/>
  <c r="N93" i="43"/>
  <c r="O71" i="40"/>
  <c r="O232" i="40"/>
  <c r="N20" i="43"/>
  <c r="O107" i="40"/>
  <c r="O241" i="40"/>
  <c r="N9" i="43"/>
  <c r="O95" i="40"/>
  <c r="O251" i="40"/>
  <c r="O103" i="43"/>
  <c r="P173" i="40"/>
  <c r="N24" i="43"/>
  <c r="O64" i="40"/>
  <c r="P201" i="40"/>
  <c r="O253" i="40"/>
  <c r="O257" i="40"/>
  <c r="N52" i="43"/>
  <c r="O127" i="40"/>
  <c r="N48" i="43"/>
  <c r="O128" i="40"/>
  <c r="O260" i="40"/>
  <c r="O264" i="40"/>
  <c r="O184" i="40"/>
  <c r="N38" i="43"/>
  <c r="N131" i="43"/>
  <c r="P194" i="40"/>
  <c r="N125" i="43"/>
  <c r="O29" i="40"/>
  <c r="O274" i="40"/>
  <c r="N105" i="43"/>
  <c r="O165" i="40"/>
  <c r="N113" i="43"/>
  <c r="O163" i="40"/>
  <c r="N8" i="43"/>
  <c r="O47" i="40"/>
  <c r="O214" i="40"/>
  <c r="N90" i="43"/>
  <c r="O70" i="40"/>
  <c r="O236" i="40"/>
  <c r="N10" i="43"/>
  <c r="O108" i="40"/>
  <c r="N112" i="43"/>
  <c r="O175" i="40"/>
  <c r="N65" i="43"/>
  <c r="O16" i="40"/>
  <c r="N118" i="43"/>
  <c r="O27" i="40"/>
  <c r="N107" i="43"/>
  <c r="O169" i="40"/>
  <c r="O210" i="40"/>
  <c r="N19" i="43"/>
  <c r="O97" i="40"/>
  <c r="O259" i="40"/>
  <c r="N41" i="43"/>
  <c r="N42" i="43"/>
  <c r="O136" i="40"/>
  <c r="N53" i="43"/>
  <c r="O145" i="40"/>
  <c r="N116" i="43"/>
  <c r="O170" i="40"/>
  <c r="O43" i="43"/>
  <c r="P129" i="40"/>
  <c r="N88" i="43"/>
  <c r="O164" i="40"/>
  <c r="O177" i="40"/>
  <c r="N102" i="43"/>
  <c r="O159" i="40"/>
  <c r="N115" i="43"/>
  <c r="O176" i="40"/>
  <c r="N89" i="43"/>
  <c r="O179" i="40"/>
  <c r="O187" i="40"/>
  <c r="N33" i="43"/>
  <c r="O54" i="40"/>
  <c r="O82" i="40"/>
  <c r="N22" i="43"/>
  <c r="O98" i="40"/>
  <c r="O245" i="40"/>
  <c r="O269" i="40"/>
  <c r="N57" i="43"/>
  <c r="O9" i="40"/>
  <c r="O203" i="40"/>
  <c r="O108" i="43"/>
  <c r="P172" i="40"/>
  <c r="O199" i="40"/>
  <c r="N104" i="43"/>
  <c r="O157" i="40"/>
  <c r="O270" i="40"/>
  <c r="O114" i="43"/>
  <c r="P155" i="40"/>
  <c r="O206" i="40"/>
  <c r="O60" i="40"/>
  <c r="O230" i="40"/>
  <c r="O239" i="40"/>
  <c r="O249" i="40"/>
  <c r="O81" i="40"/>
  <c r="O182" i="40"/>
  <c r="N23" i="43"/>
  <c r="O99" i="40"/>
  <c r="P178" i="40" l="1"/>
  <c r="O82" i="46"/>
  <c r="O110" i="43"/>
  <c r="P156" i="40"/>
  <c r="O59" i="43"/>
  <c r="O12" i="46"/>
  <c r="P149" i="40"/>
  <c r="P137" i="40"/>
  <c r="O10" i="46"/>
  <c r="O58" i="43"/>
  <c r="R144" i="40"/>
  <c r="O27" i="43"/>
  <c r="P141" i="40"/>
  <c r="P140" i="40"/>
  <c r="O45" i="43"/>
  <c r="P133" i="40"/>
  <c r="O18" i="46"/>
  <c r="R138" i="40"/>
  <c r="O82" i="43"/>
  <c r="P114" i="40"/>
  <c r="R160" i="40"/>
  <c r="R174" i="40"/>
  <c r="R167" i="40"/>
  <c r="R132" i="40"/>
  <c r="R113" i="40"/>
  <c r="R126" i="40"/>
  <c r="R153" i="40"/>
  <c r="R118" i="40"/>
  <c r="O15" i="43"/>
  <c r="P103" i="40"/>
  <c r="P101" i="40" s="1"/>
  <c r="R101" i="40"/>
  <c r="R91" i="40"/>
  <c r="O97" i="43"/>
  <c r="P86" i="40"/>
  <c r="R69" i="40"/>
  <c r="R106" i="40"/>
  <c r="R96" i="40"/>
  <c r="R73" i="40"/>
  <c r="R78" i="40"/>
  <c r="O121" i="46"/>
  <c r="P85" i="40"/>
  <c r="O98" i="43"/>
  <c r="R83" i="40"/>
  <c r="O34" i="43"/>
  <c r="P57" i="40"/>
  <c r="P48" i="40"/>
  <c r="O36" i="46"/>
  <c r="R56" i="40"/>
  <c r="R61" i="40"/>
  <c r="R9" i="14"/>
  <c r="P26" i="40" s="1"/>
  <c r="R38" i="40"/>
  <c r="R33" i="40"/>
  <c r="R28" i="40"/>
  <c r="R23" i="40"/>
  <c r="R51" i="40"/>
  <c r="R10" i="9"/>
  <c r="P39" i="40" s="1"/>
  <c r="R46" i="40"/>
  <c r="P76" i="40"/>
  <c r="O92" i="43"/>
  <c r="O123" i="46"/>
  <c r="R11" i="17"/>
  <c r="O99" i="43"/>
  <c r="P84" i="40"/>
  <c r="R21" i="9"/>
  <c r="R18" i="9"/>
  <c r="R20" i="9"/>
  <c r="R13" i="9"/>
  <c r="O73" i="46"/>
  <c r="P143" i="40"/>
  <c r="O6" i="46"/>
  <c r="P135" i="40"/>
  <c r="O11" i="46"/>
  <c r="O7" i="43"/>
  <c r="O25" i="46"/>
  <c r="P59" i="40"/>
  <c r="O61" i="46"/>
  <c r="O111" i="43"/>
  <c r="O86" i="46"/>
  <c r="P161" i="40"/>
  <c r="O106" i="46"/>
  <c r="R14" i="14"/>
  <c r="P27" i="40" s="1"/>
  <c r="O92" i="46"/>
  <c r="R11" i="14"/>
  <c r="P41" i="40" s="1"/>
  <c r="O110" i="46"/>
  <c r="R12" i="14"/>
  <c r="P36" i="40" s="1"/>
  <c r="O124" i="46"/>
  <c r="R10" i="14"/>
  <c r="P31" i="40" s="1"/>
  <c r="O125" i="46"/>
  <c r="R17" i="14"/>
  <c r="P42" i="40" s="1"/>
  <c r="R16" i="14"/>
  <c r="P32" i="40" s="1"/>
  <c r="O113" i="46"/>
  <c r="R11" i="9"/>
  <c r="P34" i="40" s="1"/>
  <c r="O118" i="46"/>
  <c r="R12" i="9"/>
  <c r="O122" i="46"/>
  <c r="R17" i="9"/>
  <c r="O107" i="46"/>
  <c r="R9" i="9"/>
  <c r="P24" i="40" s="1"/>
  <c r="O117" i="46"/>
  <c r="R16" i="9"/>
  <c r="P30" i="40" s="1"/>
  <c r="O104" i="46"/>
  <c r="R14" i="9"/>
  <c r="O126" i="46"/>
  <c r="P191" i="40"/>
  <c r="R13" i="10"/>
  <c r="P17" i="40" s="1"/>
  <c r="O65" i="46"/>
  <c r="R15" i="10"/>
  <c r="P18" i="40" s="1"/>
  <c r="O63" i="46"/>
  <c r="R19" i="10"/>
  <c r="P19" i="40" s="1"/>
  <c r="O19" i="46"/>
  <c r="R18" i="10"/>
  <c r="P13" i="40" s="1"/>
  <c r="O45" i="46"/>
  <c r="R20" i="10"/>
  <c r="P9" i="40" s="1"/>
  <c r="O9" i="46"/>
  <c r="R16" i="10"/>
  <c r="P8" i="40" s="1"/>
  <c r="O26" i="46"/>
  <c r="R9" i="10"/>
  <c r="P11" i="40" s="1"/>
  <c r="O60" i="46"/>
  <c r="R10" i="10"/>
  <c r="P16" i="40" s="1"/>
  <c r="O59" i="46"/>
  <c r="P223" i="40"/>
  <c r="P215" i="40"/>
  <c r="P233" i="40"/>
  <c r="R15" i="14"/>
  <c r="P37" i="40" s="1"/>
  <c r="R15" i="9"/>
  <c r="R10" i="40"/>
  <c r="R15" i="40"/>
  <c r="R6" i="40"/>
  <c r="R21" i="10"/>
  <c r="P14" i="40" s="1"/>
  <c r="O62" i="43"/>
  <c r="R14" i="10"/>
  <c r="P12" i="40" s="1"/>
  <c r="O64" i="43"/>
  <c r="P171" i="40"/>
  <c r="P134" i="40"/>
  <c r="O44" i="43"/>
  <c r="P250" i="40"/>
  <c r="P273" i="40"/>
  <c r="P100" i="40"/>
  <c r="P154" i="40"/>
  <c r="P207" i="40"/>
  <c r="P189" i="40"/>
  <c r="P268" i="40"/>
  <c r="P131" i="40"/>
  <c r="O40" i="43"/>
  <c r="P256" i="40"/>
  <c r="O61" i="43"/>
  <c r="P87" i="40"/>
  <c r="O94" i="43"/>
  <c r="O85" i="43"/>
  <c r="P79" i="40"/>
  <c r="P192" i="40"/>
  <c r="P221" i="40"/>
  <c r="P225" i="40"/>
  <c r="P240" i="40"/>
  <c r="O31" i="43"/>
  <c r="P49" i="40"/>
  <c r="P217" i="40"/>
  <c r="P50" i="40"/>
  <c r="O28" i="43"/>
  <c r="P211" i="40"/>
  <c r="P246" i="40"/>
  <c r="P58" i="40"/>
  <c r="O32" i="43"/>
  <c r="P122" i="40"/>
  <c r="O79" i="43"/>
  <c r="P252" i="40"/>
  <c r="P94" i="40"/>
  <c r="O6" i="43"/>
  <c r="O54" i="43"/>
  <c r="P235" i="40"/>
  <c r="P231" i="40"/>
  <c r="P75" i="40"/>
  <c r="O95" i="43"/>
  <c r="P263" i="40"/>
  <c r="P269" i="40"/>
  <c r="O116" i="43"/>
  <c r="O112" i="43"/>
  <c r="P175" i="40"/>
  <c r="P274" i="40"/>
  <c r="P260" i="40"/>
  <c r="O52" i="43"/>
  <c r="P127" i="40"/>
  <c r="P220" i="40"/>
  <c r="P267" i="40"/>
  <c r="P216" i="40"/>
  <c r="O50" i="43"/>
  <c r="P148" i="40"/>
  <c r="P193" i="40"/>
  <c r="P255" i="40"/>
  <c r="P116" i="40"/>
  <c r="O74" i="43"/>
  <c r="O102" i="43"/>
  <c r="P159" i="40"/>
  <c r="O107" i="43"/>
  <c r="P169" i="40"/>
  <c r="O65" i="43"/>
  <c r="O10" i="43"/>
  <c r="P108" i="40"/>
  <c r="P70" i="40"/>
  <c r="O90" i="43"/>
  <c r="O113" i="43"/>
  <c r="P163" i="40"/>
  <c r="O24" i="43"/>
  <c r="P166" i="40"/>
  <c r="O87" i="43"/>
  <c r="O91" i="43"/>
  <c r="P77" i="40"/>
  <c r="O39" i="43"/>
  <c r="P130" i="40"/>
  <c r="P197" i="40"/>
  <c r="P183" i="40"/>
  <c r="O81" i="43"/>
  <c r="P120" i="40"/>
  <c r="P243" i="40"/>
  <c r="P234" i="40"/>
  <c r="P224" i="40"/>
  <c r="O17" i="43"/>
  <c r="P63" i="40"/>
  <c r="P272" i="40"/>
  <c r="O77" i="43"/>
  <c r="P168" i="40"/>
  <c r="P247" i="40"/>
  <c r="P237" i="40"/>
  <c r="P226" i="40"/>
  <c r="O23" i="43"/>
  <c r="P99" i="40"/>
  <c r="P270" i="40"/>
  <c r="O89" i="43"/>
  <c r="P179" i="40"/>
  <c r="P236" i="40"/>
  <c r="P264" i="40"/>
  <c r="P185" i="40"/>
  <c r="P199" i="40"/>
  <c r="P203" i="40"/>
  <c r="P187" i="40"/>
  <c r="O115" i="43"/>
  <c r="P176" i="40"/>
  <c r="O88" i="43"/>
  <c r="P164" i="40"/>
  <c r="O53" i="43"/>
  <c r="P145" i="40"/>
  <c r="O19" i="43"/>
  <c r="P97" i="40"/>
  <c r="P210" i="40"/>
  <c r="P214" i="40"/>
  <c r="P47" i="40"/>
  <c r="O8" i="43"/>
  <c r="O105" i="43"/>
  <c r="P165" i="40"/>
  <c r="P251" i="40"/>
  <c r="O9" i="43"/>
  <c r="P95" i="40"/>
  <c r="P107" i="40"/>
  <c r="O20" i="43"/>
  <c r="O93" i="43"/>
  <c r="P71" i="40"/>
  <c r="P195" i="40"/>
  <c r="O101" i="43"/>
  <c r="P158" i="40"/>
  <c r="O84" i="43"/>
  <c r="P119" i="40"/>
  <c r="P262" i="40"/>
  <c r="O75" i="43"/>
  <c r="P117" i="40"/>
  <c r="O109" i="43"/>
  <c r="P162" i="40"/>
  <c r="P275" i="40"/>
  <c r="O60" i="43"/>
  <c r="O66" i="43"/>
  <c r="P218" i="40"/>
  <c r="P208" i="40"/>
  <c r="O104" i="43"/>
  <c r="P157" i="40"/>
  <c r="O48" i="43"/>
  <c r="P128" i="40"/>
  <c r="P253" i="40"/>
  <c r="O67" i="43"/>
  <c r="P190" i="40"/>
  <c r="P182" i="40"/>
  <c r="P81" i="40"/>
  <c r="P249" i="40"/>
  <c r="P239" i="40"/>
  <c r="P230" i="40"/>
  <c r="P60" i="40"/>
  <c r="P206" i="40"/>
  <c r="O57" i="43"/>
  <c r="P245" i="40"/>
  <c r="O22" i="43"/>
  <c r="P98" i="40"/>
  <c r="P82" i="40"/>
  <c r="P54" i="40"/>
  <c r="O33" i="43"/>
  <c r="O42" i="43"/>
  <c r="P136" i="40"/>
  <c r="O41" i="43"/>
  <c r="P259" i="40"/>
  <c r="O38" i="43"/>
  <c r="P184" i="40"/>
  <c r="P257" i="40"/>
  <c r="P241" i="40"/>
  <c r="P232" i="40"/>
  <c r="P222" i="40"/>
  <c r="P74" i="40"/>
  <c r="O96" i="43"/>
  <c r="O13" i="43"/>
  <c r="P65" i="40"/>
  <c r="P212" i="40"/>
  <c r="P53" i="40"/>
  <c r="O30" i="43"/>
  <c r="P271" i="40"/>
  <c r="O106" i="43"/>
  <c r="P180" i="40"/>
  <c r="O78" i="43"/>
  <c r="P80" i="40"/>
  <c r="O18" i="43"/>
  <c r="P109" i="40"/>
  <c r="P228" i="40"/>
  <c r="O69" i="43"/>
  <c r="P167" i="40" l="1"/>
  <c r="P174" i="40"/>
  <c r="P160" i="40"/>
  <c r="P138" i="40"/>
  <c r="P144" i="40"/>
  <c r="P56" i="40"/>
  <c r="P33" i="40"/>
  <c r="P23" i="40"/>
  <c r="P38" i="40"/>
  <c r="P28" i="40"/>
  <c r="P15" i="40"/>
  <c r="P83" i="40"/>
  <c r="P6" i="40"/>
  <c r="P10" i="40"/>
  <c r="P91" i="40"/>
  <c r="P61" i="40"/>
  <c r="P51" i="40"/>
  <c r="P132" i="40"/>
  <c r="P73" i="40"/>
  <c r="P96" i="40"/>
  <c r="P113" i="40"/>
  <c r="P153" i="40"/>
  <c r="P118" i="40"/>
  <c r="P106" i="40"/>
  <c r="P126" i="40"/>
  <c r="P69" i="40"/>
  <c r="P46" i="40"/>
  <c r="P78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000-000002000000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I7" authorId="0" shapeId="0" xr:uid="{00000000-0006-0000-0000-000003000000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L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0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8" authorId="2" shapeId="0" xr:uid="{00000000-0006-0000-00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B97EAC17-ECB0-E849-91D3-B68690CBD8D5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000-00000E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9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9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7" authorId="2" shapeId="0" xr:uid="{00000000-0006-0000-09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9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9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9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A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A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A00-000007000000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R7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A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7" authorId="2" shapeId="0" xr:uid="{00000000-0006-0000-0A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A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A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A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B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B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B00-00000A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  <comment ref="I27" authorId="2" shapeId="0" xr:uid="{00000000-0006-0000-0B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B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B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B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C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C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C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C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7" authorId="2" shapeId="0" xr:uid="{00000000-0006-0000-0C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C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C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C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D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D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D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D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D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D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7" authorId="2" shapeId="0" xr:uid="{00000000-0006-0000-0D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D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D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D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1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  <comment ref="I28" authorId="2" shapeId="0" xr:uid="{00000000-0006-0000-01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D63F6421-E2FE-2547-B417-AB14311E4B95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100-00000E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2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  <comment ref="I28" authorId="2" shapeId="0" xr:uid="{00000000-0006-0000-02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BB6B44B7-0C2A-154A-B696-B05CD74886DA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3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3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7" authorId="2" shapeId="0" xr:uid="{00000000-0006-0000-03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3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3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4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  <comment ref="I28" authorId="2" shapeId="0" xr:uid="{00000000-0006-0000-04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EF81BFA-02AB-B84D-B134-92A616AD4198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5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  <comment ref="I27" authorId="2" shapeId="0" xr:uid="{00000000-0006-0000-05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5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5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6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  <comment ref="I28" authorId="2" shapeId="0" xr:uid="{65EDEB24-90B8-5F43-9AE1-B7E48661A2B4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24E3E9ED-214F-D744-AB3F-036619883FB3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6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7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7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  <comment ref="I27" authorId="2" shapeId="0" xr:uid="{73337DEF-01B1-AF44-854B-B52E0C329433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7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2608E1A3-F032-B749-86D3-866BD847B1B9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7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8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8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800-00000A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  <comment ref="I29" authorId="2" shapeId="0" xr:uid="{D6937CD9-677F-204D-B4A8-9598F29DF776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8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sharedStrings.xml><?xml version="1.0" encoding="utf-8"?>
<sst xmlns="http://schemas.openxmlformats.org/spreadsheetml/2006/main" count="1330" uniqueCount="267">
  <si>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</si>
  <si>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</si>
  <si>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</si>
  <si>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</si>
  <si>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</si>
  <si>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</si>
  <si>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</si>
  <si>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</si>
  <si>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</si>
  <si>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</si>
  <si>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</si>
  <si>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</si>
  <si>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</si>
  <si>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</si>
  <si>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</si>
  <si>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</si>
  <si>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</si>
  <si>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</si>
  <si>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</si>
  <si>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</si>
  <si>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</si>
  <si>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</si>
  <si>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</si>
  <si>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</si>
  <si>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gori</t>
  </si>
  <si>
    <t>Pulje:</t>
  </si>
  <si>
    <t>Stevnekat:</t>
  </si>
  <si>
    <t>St</t>
  </si>
  <si>
    <t>nr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</si>
  <si>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</si>
  <si>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</si>
  <si>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</si>
  <si>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</si>
  <si>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</si>
  <si>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</si>
  <si>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>Norges Vektløfterforbund</t>
  </si>
  <si>
    <t xml:space="preserve"> Kate-</t>
  </si>
  <si>
    <t xml:space="preserve">    Beste forsøk i</t>
  </si>
  <si>
    <t xml:space="preserve">      hver øvelse</t>
  </si>
  <si>
    <t>Meltzer-Malone tabellen</t>
  </si>
  <si>
    <t>Alder</t>
  </si>
  <si>
    <t>S t e v n e p r o t o k o l l</t>
  </si>
  <si>
    <t>Veteran</t>
  </si>
  <si>
    <t>Ny Sinclair tablell benyttes fra 1.1.2013</t>
  </si>
  <si>
    <t>JUNIOR MENN</t>
  </si>
  <si>
    <t>SENIOR MENN ELITE</t>
  </si>
  <si>
    <t>Resultat NM Lag</t>
  </si>
  <si>
    <t>NM Lag</t>
  </si>
  <si>
    <t>SENIOR KVINNER ELITE</t>
  </si>
  <si>
    <t>JUNIOR KVINNER</t>
  </si>
  <si>
    <t>UNGDOM JENTER</t>
  </si>
  <si>
    <t>UNGDOM GUTTER</t>
  </si>
  <si>
    <t>Ranking NM Lag</t>
  </si>
  <si>
    <t>VETERANER MENN</t>
  </si>
  <si>
    <t>VETERANER KVINNER</t>
  </si>
  <si>
    <t>AK Bjørgvin</t>
  </si>
  <si>
    <t>Spydeberg Atletene</t>
  </si>
  <si>
    <t>Larvik AK</t>
  </si>
  <si>
    <t>Grenland AK</t>
  </si>
  <si>
    <t>Tysvær VK</t>
  </si>
  <si>
    <t>Breimsbygda IL</t>
  </si>
  <si>
    <t>Tambarskjelvar IL</t>
  </si>
  <si>
    <t>Hitra VK</t>
  </si>
  <si>
    <t>Nidelv IL</t>
  </si>
  <si>
    <t>Vigrestad IK</t>
  </si>
  <si>
    <t>Tønsberg-Kameratene</t>
  </si>
  <si>
    <t>AK Børgvin</t>
  </si>
  <si>
    <t>Breimsbyga IL</t>
  </si>
  <si>
    <t>Tambarskjevar IL</t>
  </si>
  <si>
    <t>Potensielt
resultat</t>
  </si>
  <si>
    <t>Bjørnar Wold, Spydeberg Atletene, F</t>
  </si>
  <si>
    <t>Johan Thonerud, Spydeberg Atletene, F</t>
  </si>
  <si>
    <t>Arne H. Pedersen, AK Bjørgvin</t>
  </si>
  <si>
    <t>Jonas Grønstad, Spydeberg Atletene</t>
  </si>
  <si>
    <t>Karoline Merli, Spydeberg Atletene</t>
  </si>
  <si>
    <t>Eva Grøndahl Lundberg, Spydeberg Atletene, F</t>
  </si>
  <si>
    <t>Daniel Roness, Spydeberg Atletene, F</t>
  </si>
  <si>
    <t>Eirik Mølmshaug, Lørenskog AK, F</t>
  </si>
  <si>
    <t>Arne Grostad, Nidelv IL, Int II</t>
  </si>
  <si>
    <t>Arne Tveter, Lenja AK, F</t>
  </si>
  <si>
    <t>Celine Mariell Bertheussen, Spydeberg Atletene, F</t>
  </si>
  <si>
    <t>Hilde Næss, Lørenskog AK, Int II</t>
  </si>
  <si>
    <t>Gunnar Knudsen, Grenland AK, F</t>
  </si>
  <si>
    <t>Jan Robert Solli, Tønsberg-Kam., F</t>
  </si>
  <si>
    <t>Robert Grønland, Elverum AK, F</t>
  </si>
  <si>
    <t>Per Marstad, Tønsberg.Kam., Int I</t>
  </si>
  <si>
    <t>Bjørn Thore Olsen, Spydeberg Atletene, F</t>
  </si>
  <si>
    <t>Bjørnar Olsen, Grenland AK, F</t>
  </si>
  <si>
    <t>Per Marstad, Tønsberg-Kam., Int I</t>
  </si>
  <si>
    <t>Svein Arne Follinglo, Gjøvik AK, F</t>
  </si>
  <si>
    <t>Christian Lysenstøen, Spydeberg Atletene, F</t>
  </si>
  <si>
    <t>Bent Furevik, Lørenskog AK, F</t>
  </si>
  <si>
    <t>Jens Graff, Spydeberg Atletene, F</t>
  </si>
  <si>
    <t>Spydeberghallen</t>
  </si>
  <si>
    <t>23.-24.11.2019</t>
  </si>
  <si>
    <t>Celine Mariell Bertheussen, Spydeberg Atletene, F - Hanna Jørstad, Spydeberg Atletene</t>
  </si>
  <si>
    <t>Christian Lysenstøen, Spydeberg Atletene, F - Hanna Jørstad, Spydeberg Atletene</t>
  </si>
  <si>
    <t>Arne Tveter, Leenja AK, F - Hanna Jørstad, Spydeberg Atletene</t>
  </si>
  <si>
    <t>Kenneth Fagerland, Spydeberg Atletene, R - Hanna Jørstad, Spydeberg Atletene</t>
  </si>
  <si>
    <t>Tryggve Duun, Trondheim AK, Int I</t>
  </si>
  <si>
    <t xml:space="preserve">UNGDOM </t>
  </si>
  <si>
    <t>JUNIOR</t>
  </si>
  <si>
    <t>SENIOR</t>
  </si>
  <si>
    <t>VETERAN</t>
  </si>
  <si>
    <t>Ranking total NM lag</t>
  </si>
  <si>
    <t xml:space="preserve">Eva Grøndahl, Lundgren, Spydeberg Atetene, F - Marie Haakstad, Spydeberg Atletene F </t>
  </si>
  <si>
    <t>Kamilla Reboli Kløvstad, Spydeberg Atletene</t>
  </si>
  <si>
    <t>Lars-Thomas Grønlien, Oslo AK, F - Asta Rønning Fjærli, Oslo AK, F</t>
  </si>
  <si>
    <t>Lars-Thomas Grønlien, Oslo AK, F</t>
  </si>
  <si>
    <t>Asta Rønning Fjærli, Oslo AK, F - Janicke Walle Jensen, Christiania AK</t>
  </si>
  <si>
    <t>Eva Grøndahl, Lundberg, Spydeberg Atletene, F</t>
  </si>
  <si>
    <t>Janicke Walle Jensen, Christiania AK</t>
  </si>
  <si>
    <t>Jørgen Kjellevand, Spydeberg Atletene</t>
  </si>
  <si>
    <t xml:space="preserve">Eirik Mølmshaug, Lørenskog AK, F - Eva Grøndahl, Lundberg, Spydeberg Atletene, F </t>
  </si>
  <si>
    <t xml:space="preserve">Asta Rønning Fjærli, Oslo AK, F - Celine Mariell Bertheussen, Spydeberg Atletene, F </t>
  </si>
  <si>
    <t xml:space="preserve"> Eva Grøndahl Lundberg, Spydeberg Atletene, F - Hannah Jørstad, Spydeberg Atletene</t>
  </si>
  <si>
    <t>M5</t>
  </si>
  <si>
    <t>Bjørnar Olsen</t>
  </si>
  <si>
    <t>M9</t>
  </si>
  <si>
    <t>Øistein Smith Larsen</t>
  </si>
  <si>
    <t>Petter N. Sæterdal</t>
  </si>
  <si>
    <t>M8</t>
  </si>
  <si>
    <t>Leif Gøran Jenssen</t>
  </si>
  <si>
    <t>Atle Rønning Kauppinen</t>
  </si>
  <si>
    <t>M4</t>
  </si>
  <si>
    <t>Alexander Bahmanyar</t>
  </si>
  <si>
    <t>M7</t>
  </si>
  <si>
    <t>Terje Grimstad</t>
  </si>
  <si>
    <t>M2</t>
  </si>
  <si>
    <t>Børge Aadland</t>
  </si>
  <si>
    <t>K4</t>
  </si>
  <si>
    <t>Margit Skjervheim</t>
  </si>
  <si>
    <t>K2</t>
  </si>
  <si>
    <t>Julie Dahle</t>
  </si>
  <si>
    <t>K1</t>
  </si>
  <si>
    <t>Ingvild P. Ervik</t>
  </si>
  <si>
    <t>Tønsberg-Kam.</t>
  </si>
  <si>
    <t>Aurora Foss</t>
  </si>
  <si>
    <t>Ingeborg Endresen</t>
  </si>
  <si>
    <t>Eva Grøndahl Lundberg</t>
  </si>
  <si>
    <t>Oddry Folkestad</t>
  </si>
  <si>
    <t>Siren Loy</t>
  </si>
  <si>
    <t>Marie Mossige Grythe</t>
  </si>
  <si>
    <t>Ruth Kasirye</t>
  </si>
  <si>
    <t>Anne Knarvik</t>
  </si>
  <si>
    <t>Lars Hage</t>
  </si>
  <si>
    <t>Øystein Sæten Hoff</t>
  </si>
  <si>
    <t>Johan Thonerud</t>
  </si>
  <si>
    <t>Kolbjørn Bjerkholt</t>
  </si>
  <si>
    <t>Egon Vee-Haugen</t>
  </si>
  <si>
    <t>Bjørn Thore Olsen</t>
  </si>
  <si>
    <t>M3</t>
  </si>
  <si>
    <t>Thorkild Larsen</t>
  </si>
  <si>
    <t>Fredrik Enger</t>
  </si>
  <si>
    <t>JK</t>
  </si>
  <si>
    <t>Ida Vaka</t>
  </si>
  <si>
    <t>UK</t>
  </si>
  <si>
    <t>Sandra Nævdal</t>
  </si>
  <si>
    <t>Vilde Sårheim</t>
  </si>
  <si>
    <t>Anette Skjerli</t>
  </si>
  <si>
    <t>Helle Henriksen Hvidsten</t>
  </si>
  <si>
    <t>Marthe Knutsen</t>
  </si>
  <si>
    <t>Vår Eik Litland</t>
  </si>
  <si>
    <t>Trine Hellevang</t>
  </si>
  <si>
    <t>Edle Eik Litland</t>
  </si>
  <si>
    <t>Sunniva Nyheim</t>
  </si>
  <si>
    <t>Nora Liknes</t>
  </si>
  <si>
    <t>Mariell Morken</t>
  </si>
  <si>
    <t>Emilie Kolseth Jensen</t>
  </si>
  <si>
    <t>UM</t>
  </si>
  <si>
    <t>Aksel Svorstøl</t>
  </si>
  <si>
    <t>JM</t>
  </si>
  <si>
    <t>Mikal Akset</t>
  </si>
  <si>
    <t>"JK"</t>
  </si>
  <si>
    <t>Stefan Paulsen</t>
  </si>
  <si>
    <t>Marcus Bratli</t>
  </si>
  <si>
    <t>Joakim Offmann</t>
  </si>
  <si>
    <t>Mathias Aven</t>
  </si>
  <si>
    <t>Bent Andre Midtbø</t>
  </si>
  <si>
    <t>Kristen Brosvik</t>
  </si>
  <si>
    <t>Kim Alexander Kværnø</t>
  </si>
  <si>
    <t>+109</t>
  </si>
  <si>
    <t>Robert Andre Moldestad</t>
  </si>
  <si>
    <t>Remy Heggvik Aune</t>
  </si>
  <si>
    <t>Håkon Eik Litland</t>
  </si>
  <si>
    <t>Emma Reiakvam</t>
  </si>
  <si>
    <t>Andrine Sandved Hestenes</t>
  </si>
  <si>
    <t>Oda Marie Myklebust</t>
  </si>
  <si>
    <t>Anna Wiik</t>
  </si>
  <si>
    <t>Tine Pedersen</t>
  </si>
  <si>
    <t>Julia Jordanger Loen</t>
  </si>
  <si>
    <t>Tiril Boge</t>
  </si>
  <si>
    <t>Carmen Grimseth</t>
  </si>
  <si>
    <t>Nora Barstad</t>
  </si>
  <si>
    <t>Tuva Sandvik Sørdal</t>
  </si>
  <si>
    <t>Stian Grimseth, Tambarskjelvar IL, F</t>
  </si>
  <si>
    <t>-</t>
  </si>
  <si>
    <t>x</t>
  </si>
  <si>
    <t>Bjørnar Olsen, M5, 89 kg, rykk 104 kg</t>
  </si>
  <si>
    <t>xxx</t>
  </si>
  <si>
    <t>Atle Rønning Kauppinen, M5,81 kg, rykk 94 kg, støt 122 kg, sml. 216 kg</t>
  </si>
  <si>
    <t>Oda Marie Myklebust, JK, 81 kg, støt 77 kg</t>
  </si>
  <si>
    <t>+81</t>
  </si>
  <si>
    <t>Ragnar Holme</t>
  </si>
  <si>
    <t>Larisa Izumrudova, Vigrestad IK, Int I</t>
  </si>
  <si>
    <t>Sandra Nævdal, UK, 49 kg, rykk 53 kg, støt 63 kg, sml 116 kg</t>
  </si>
  <si>
    <t>Carmen Grimseth, UK, +81 kg, støt 73 kg</t>
  </si>
  <si>
    <t>Vår Eik Litland, UK, 76 kg, rykk 64 kg, støt 74 kg, sml. 138 kg</t>
  </si>
  <si>
    <t xml:space="preserve">x </t>
  </si>
  <si>
    <t>SM</t>
  </si>
  <si>
    <t>Mauricio Kjeldner</t>
  </si>
  <si>
    <t>Lars Espedal</t>
  </si>
  <si>
    <t>Hans Gunnar Kvadsheim</t>
  </si>
  <si>
    <t>Jonas Grønstad</t>
  </si>
  <si>
    <t>Tord Gravdal</t>
  </si>
  <si>
    <t>Tore Gjøringbø</t>
  </si>
  <si>
    <t>Sebastian Fløysvik</t>
  </si>
  <si>
    <t>Ørjan Hagelund</t>
  </si>
  <si>
    <t>Evald Osnes Devik</t>
  </si>
  <si>
    <t>06..06.92</t>
  </si>
  <si>
    <t>Birger Welsvik</t>
  </si>
  <si>
    <t>Ronny Matnisdal</t>
  </si>
  <si>
    <t>Reza Benorouz</t>
  </si>
  <si>
    <t>Jantsen Øverås</t>
  </si>
  <si>
    <t>Jonas Hetland Mong</t>
  </si>
  <si>
    <t>Stein Inge Holstad</t>
  </si>
  <si>
    <t>Daniel Strømsborg Roness</t>
  </si>
  <si>
    <t>Peter Wilke</t>
  </si>
  <si>
    <t>Jørgen Kjellevand</t>
  </si>
  <si>
    <t>Roy Sømme Ommedal</t>
  </si>
  <si>
    <t>+87</t>
  </si>
  <si>
    <t>SK</t>
  </si>
  <si>
    <t>Lone Kalland</t>
  </si>
  <si>
    <t>Marianne Hasfjord</t>
  </si>
  <si>
    <t>Melissa Schanche</t>
  </si>
  <si>
    <t>Ine Andersson</t>
  </si>
  <si>
    <t>Vibeke Carlsen</t>
  </si>
  <si>
    <t>Marianne Løvdok</t>
  </si>
  <si>
    <t>Marit Årdalsbakke</t>
  </si>
  <si>
    <t>Sarah Hovden Øvsthus</t>
  </si>
  <si>
    <t>Isabell Thorberg</t>
  </si>
  <si>
    <t>Tuva Fløysvik</t>
  </si>
  <si>
    <t>Iris Luna Milstein</t>
  </si>
  <si>
    <t>Sanna Uppling</t>
  </si>
  <si>
    <t>Iselin Hatlenes</t>
  </si>
  <si>
    <t>Celine Mariell Bertheussen</t>
  </si>
  <si>
    <t>Karoline Linga</t>
  </si>
  <si>
    <t>Lena Amalie Richter</t>
  </si>
  <si>
    <t>Heidi Olafsen</t>
  </si>
  <si>
    <t>Eivind Balstad</t>
  </si>
  <si>
    <t>Kristian Aven</t>
  </si>
  <si>
    <t>Magnus Børøsund</t>
  </si>
  <si>
    <t>Daniel Ravndal</t>
  </si>
  <si>
    <t>Henrik Reiakvam</t>
  </si>
  <si>
    <t>William Hjelde Stormoen</t>
  </si>
  <si>
    <t>Kristen Røyseth</t>
  </si>
  <si>
    <t>Lasse Bye</t>
  </si>
  <si>
    <t>Bjørnar Wold, Spydeberg Atletene, F - Marie Haakstad, Spydeberg Atletene, F</t>
  </si>
  <si>
    <t>Arne Tveter, Len ja AK, F - Hanna Jørstad, Spydeberg Atletene</t>
  </si>
  <si>
    <t>Ronny Matnisdal, M2, 81 kg, rykk 115 kg, 120 kg</t>
  </si>
  <si>
    <t>Kenneth Fagerland, Spydeberg Atletene, R - Ingeborg Endresen, AK Bjørgvin, F</t>
  </si>
  <si>
    <t>Roy Sømme Ommedal, SM, 96 kg, rykk 126 kg</t>
  </si>
  <si>
    <t>Jørgen Kjellevand, SM, 109 kg, rykk 131 kg, støt 165 kg, sml. 296 kg</t>
  </si>
  <si>
    <t>KVINNER</t>
  </si>
  <si>
    <t>MENN</t>
  </si>
  <si>
    <t>Vår Eik Litland, UK, 76 kg, rykk 63 kg, støt 73 kg, sml.. 136 kg</t>
  </si>
  <si>
    <t>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</si>
</sst>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  <numFmt numFmtId="172" formatCode="0.00;[Red]0.00"/>
  </numFmts>
  <fonts count="37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MS Sans Serif"/>
    </font>
    <font>
      <b/>
      <sz val="14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24"/>
      <name val="MS Sans Serif"/>
      <family val="2"/>
    </font>
    <font>
      <sz val="20"/>
      <name val="MS Sans Serif"/>
      <family val="2"/>
    </font>
    <font>
      <sz val="28"/>
      <name val="Arial Black"/>
      <family val="2"/>
    </font>
    <font>
      <sz val="18"/>
      <name val="Arial Black"/>
      <family val="2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24"/>
      <color indexed="9"/>
      <name val="Times New Roman"/>
      <family val="1"/>
    </font>
    <font>
      <b/>
      <sz val="28"/>
      <color indexed="9"/>
      <name val="Times New Roman"/>
      <family val="1"/>
    </font>
    <font>
      <sz val="14"/>
      <name val="Times New Roman"/>
      <family val="1"/>
    </font>
    <font>
      <sz val="14"/>
      <name val="MS Sans Serif"/>
    </font>
    <font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3"/>
      <color indexed="9"/>
      <name val="Times New Roman"/>
      <family val="1"/>
    </font>
    <font>
      <sz val="10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2"/>
      <color theme="0" tint="-4.9989318521683403E-2"/>
      <name val="Arial"/>
      <family val="2"/>
    </font>
    <font>
      <b/>
      <sz val="14"/>
      <name val="MS Sans Serif"/>
    </font>
    <font>
      <sz val="10"/>
      <name val="MS Sans Serif"/>
      <family val="2"/>
    </font>
    <font>
      <b/>
      <sz val="12"/>
      <name val="Arial"/>
      <family val="2"/>
    </font>
    <font>
      <b/>
      <sz val="1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398C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CAF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9" fillId="0" borderId="0"/>
  </cellStyleXfs>
  <cellXfs count="21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65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9" fontId="0" fillId="0" borderId="0" xfId="0" applyNumberFormat="1"/>
    <xf numFmtId="16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/>
    <xf numFmtId="0" fontId="15" fillId="0" borderId="0" xfId="0" applyFont="1"/>
    <xf numFmtId="0" fontId="3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 vertical="top"/>
    </xf>
    <xf numFmtId="0" fontId="12" fillId="0" borderId="0" xfId="0" applyFont="1" applyAlignment="1">
      <alignment horizontal="left"/>
    </xf>
    <xf numFmtId="0" fontId="3" fillId="0" borderId="0" xfId="0" applyFont="1" applyAlignment="1" applyProtection="1"/>
    <xf numFmtId="2" fontId="2" fillId="0" borderId="0" xfId="0" applyNumberFormat="1" applyFont="1" applyAlignment="1">
      <alignment horizontal="center"/>
    </xf>
    <xf numFmtId="0" fontId="3" fillId="0" borderId="0" xfId="0" applyFont="1" applyProtection="1"/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 applyProtection="1">
      <alignment horizontal="center"/>
    </xf>
    <xf numFmtId="170" fontId="3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/>
    </xf>
    <xf numFmtId="167" fontId="0" fillId="0" borderId="0" xfId="0" applyNumberFormat="1"/>
    <xf numFmtId="17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169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71" fontId="4" fillId="0" borderId="13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19" fillId="2" borderId="0" xfId="0" applyFont="1" applyFill="1" applyBorder="1" applyAlignment="1"/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69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171" fontId="20" fillId="0" borderId="0" xfId="0" applyNumberFormat="1" applyFont="1" applyBorder="1" applyAlignment="1">
      <alignment horizontal="right"/>
    </xf>
    <xf numFmtId="0" fontId="21" fillId="3" borderId="0" xfId="0" applyFont="1" applyFill="1" applyAlignment="1">
      <alignment horizontal="center"/>
    </xf>
    <xf numFmtId="0" fontId="23" fillId="0" borderId="0" xfId="0" applyFont="1"/>
    <xf numFmtId="0" fontId="24" fillId="0" borderId="0" xfId="0" applyFont="1"/>
    <xf numFmtId="0" fontId="23" fillId="0" borderId="0" xfId="0" applyFont="1" applyFill="1"/>
    <xf numFmtId="0" fontId="25" fillId="0" borderId="0" xfId="0" applyFont="1"/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2" fontId="19" fillId="2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 applyProtection="1">
      <alignment horizontal="right"/>
    </xf>
    <xf numFmtId="1" fontId="27" fillId="0" borderId="0" xfId="0" applyNumberFormat="1" applyFont="1" applyAlignment="1" applyProtection="1">
      <alignment horizontal="center"/>
      <protection locked="0"/>
    </xf>
    <xf numFmtId="2" fontId="1" fillId="0" borderId="2" xfId="0" applyNumberFormat="1" applyFont="1" applyBorder="1" applyAlignment="1">
      <alignment horizontal="center" wrapText="1"/>
    </xf>
    <xf numFmtId="0" fontId="4" fillId="0" borderId="14" xfId="0" applyFont="1" applyBorder="1" applyAlignment="1" applyProtection="1">
      <alignment horizontal="right" vertical="center"/>
      <protection locked="0"/>
    </xf>
    <xf numFmtId="2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69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71" fontId="3" fillId="0" borderId="16" xfId="0" applyNumberFormat="1" applyFont="1" applyBorder="1" applyAlignment="1" applyProtection="1">
      <alignment horizontal="center" vertical="center"/>
      <protection locked="0"/>
    </xf>
    <xf numFmtId="171" fontId="3" fillId="0" borderId="17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center"/>
    </xf>
    <xf numFmtId="171" fontId="3" fillId="0" borderId="15" xfId="0" applyNumberFormat="1" applyFont="1" applyBorder="1" applyAlignment="1" applyProtection="1">
      <alignment horizontal="center" vertical="center"/>
      <protection locked="0"/>
    </xf>
    <xf numFmtId="171" fontId="3" fillId="0" borderId="18" xfId="0" applyNumberFormat="1" applyFont="1" applyBorder="1" applyAlignment="1" applyProtection="1">
      <alignment horizontal="center" vertical="center"/>
      <protection locked="0"/>
    </xf>
    <xf numFmtId="171" fontId="3" fillId="0" borderId="19" xfId="0" applyNumberFormat="1" applyFont="1" applyBorder="1" applyAlignment="1" applyProtection="1">
      <alignment horizontal="center" vertical="center"/>
      <protection locked="0"/>
    </xf>
    <xf numFmtId="171" fontId="3" fillId="0" borderId="20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1" fontId="3" fillId="0" borderId="3" xfId="0" applyNumberFormat="1" applyFont="1" applyBorder="1" applyAlignment="1" applyProtection="1">
      <alignment horizontal="center" vertical="center"/>
      <protection locked="0"/>
    </xf>
    <xf numFmtId="171" fontId="3" fillId="0" borderId="21" xfId="0" applyNumberFormat="1" applyFont="1" applyBorder="1" applyAlignment="1" applyProtection="1">
      <alignment horizontal="center" vertical="center"/>
      <protection locked="0"/>
    </xf>
    <xf numFmtId="171" fontId="3" fillId="0" borderId="22" xfId="0" applyNumberFormat="1" applyFont="1" applyBorder="1" applyAlignment="1" applyProtection="1">
      <alignment horizontal="center" vertical="center"/>
      <protection locked="0"/>
    </xf>
    <xf numFmtId="172" fontId="20" fillId="0" borderId="0" xfId="0" applyNumberFormat="1" applyFont="1" applyBorder="1" applyAlignment="1">
      <alignment horizontal="right"/>
    </xf>
    <xf numFmtId="2" fontId="19" fillId="4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169" fontId="1" fillId="0" borderId="0" xfId="0" applyNumberFormat="1" applyFont="1" applyBorder="1" applyAlignment="1">
      <alignment horizontal="center"/>
    </xf>
    <xf numFmtId="171" fontId="3" fillId="0" borderId="23" xfId="0" applyNumberFormat="1" applyFont="1" applyBorder="1" applyAlignment="1" applyProtection="1">
      <alignment horizontal="center" vertical="center"/>
      <protection locked="0"/>
    </xf>
    <xf numFmtId="171" fontId="3" fillId="0" borderId="24" xfId="0" applyNumberFormat="1" applyFont="1" applyBorder="1" applyAlignment="1" applyProtection="1">
      <alignment horizontal="center" vertical="center"/>
      <protection locked="0"/>
    </xf>
    <xf numFmtId="171" fontId="3" fillId="0" borderId="25" xfId="0" applyNumberFormat="1" applyFont="1" applyBorder="1" applyAlignment="1" applyProtection="1">
      <alignment horizontal="center" vertical="center"/>
      <protection locked="0"/>
    </xf>
    <xf numFmtId="169" fontId="27" fillId="0" borderId="0" xfId="0" applyNumberFormat="1" applyFont="1" applyAlignment="1" applyProtection="1">
      <alignment horizontal="left"/>
      <protection locked="0"/>
    </xf>
    <xf numFmtId="0" fontId="19" fillId="2" borderId="0" xfId="0" applyFont="1" applyFill="1" applyBorder="1" applyAlignment="1">
      <alignment horizontal="left"/>
    </xf>
    <xf numFmtId="0" fontId="21" fillId="3" borderId="0" xfId="0" applyFont="1" applyFill="1" applyAlignment="1">
      <alignment horizontal="center"/>
    </xf>
    <xf numFmtId="0" fontId="4" fillId="0" borderId="14" xfId="0" quotePrefix="1" applyFont="1" applyBorder="1" applyAlignment="1" applyProtection="1">
      <alignment horizontal="right" vertical="center"/>
      <protection locked="0"/>
    </xf>
    <xf numFmtId="169" fontId="4" fillId="0" borderId="0" xfId="0" applyNumberFormat="1" applyFont="1" applyAlignment="1" applyProtection="1">
      <alignment horizontal="left"/>
      <protection locked="0"/>
    </xf>
    <xf numFmtId="2" fontId="3" fillId="0" borderId="0" xfId="0" applyNumberFormat="1" applyFont="1" applyAlignment="1">
      <alignment horizontal="right"/>
    </xf>
    <xf numFmtId="0" fontId="19" fillId="4" borderId="0" xfId="0" applyFont="1" applyFill="1" applyBorder="1" applyAlignment="1">
      <alignment horizontal="left"/>
    </xf>
    <xf numFmtId="0" fontId="4" fillId="0" borderId="12" xfId="1" quotePrefix="1" applyFont="1" applyBorder="1" applyAlignment="1" applyProtection="1">
      <alignment horizontal="right" vertical="center"/>
      <protection locked="0"/>
    </xf>
    <xf numFmtId="2" fontId="4" fillId="0" borderId="10" xfId="1" applyNumberFormat="1" applyFont="1" applyBorder="1" applyAlignment="1" applyProtection="1">
      <alignment horizontal="right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169" fontId="4" fillId="0" borderId="10" xfId="1" applyNumberFormat="1" applyFont="1" applyBorder="1" applyAlignment="1" applyProtection="1">
      <alignment horizontal="center" vertical="center"/>
      <protection locked="0"/>
    </xf>
    <xf numFmtId="1" fontId="4" fillId="0" borderId="10" xfId="1" applyNumberFormat="1" applyFont="1" applyBorder="1" applyAlignment="1" applyProtection="1">
      <alignment horizontal="right"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4" fillId="0" borderId="10" xfId="1" quotePrefix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0" fontId="4" fillId="0" borderId="14" xfId="1" quotePrefix="1" applyFont="1" applyBorder="1" applyAlignment="1" applyProtection="1">
      <alignment horizontal="right" vertical="center"/>
      <protection locked="0"/>
    </xf>
    <xf numFmtId="2" fontId="4" fillId="0" borderId="15" xfId="1" applyNumberFormat="1" applyFont="1" applyBorder="1" applyAlignment="1" applyProtection="1">
      <alignment horizontal="right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169" fontId="4" fillId="0" borderId="15" xfId="1" applyNumberFormat="1" applyFont="1" applyBorder="1" applyAlignment="1" applyProtection="1">
      <alignment horizontal="center" vertical="center"/>
      <protection locked="0"/>
    </xf>
    <xf numFmtId="1" fontId="4" fillId="0" borderId="15" xfId="1" applyNumberFormat="1" applyFont="1" applyBorder="1" applyAlignment="1" applyProtection="1">
      <alignment horizontal="right"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1" fontId="4" fillId="0" borderId="12" xfId="1" applyNumberFormat="1" applyFont="1" applyBorder="1" applyAlignment="1" applyProtection="1">
      <alignment horizontal="right" vertical="center"/>
      <protection locked="0"/>
    </xf>
    <xf numFmtId="0" fontId="4" fillId="0" borderId="16" xfId="1" applyFont="1" applyBorder="1" applyAlignment="1" applyProtection="1">
      <alignment vertical="center"/>
      <protection locked="0"/>
    </xf>
    <xf numFmtId="0" fontId="4" fillId="0" borderId="14" xfId="1" applyFont="1" applyBorder="1" applyAlignment="1" applyProtection="1">
      <alignment horizontal="right" vertical="center"/>
      <protection locked="0"/>
    </xf>
    <xf numFmtId="0" fontId="4" fillId="0" borderId="26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vertical="center"/>
      <protection locked="0"/>
    </xf>
    <xf numFmtId="2" fontId="4" fillId="0" borderId="10" xfId="1" quotePrefix="1" applyNumberFormat="1" applyFont="1" applyBorder="1" applyAlignment="1" applyProtection="1">
      <alignment horizontal="right" vertical="center"/>
      <protection locked="0"/>
    </xf>
    <xf numFmtId="2" fontId="14" fillId="0" borderId="0" xfId="0" applyNumberFormat="1" applyFont="1"/>
    <xf numFmtId="2" fontId="0" fillId="0" borderId="0" xfId="0" applyNumberFormat="1"/>
    <xf numFmtId="2" fontId="32" fillId="6" borderId="0" xfId="0" applyNumberFormat="1" applyFont="1" applyFill="1" applyAlignment="1">
      <alignment wrapText="1"/>
    </xf>
    <xf numFmtId="2" fontId="24" fillId="0" borderId="0" xfId="0" applyNumberFormat="1" applyFont="1"/>
    <xf numFmtId="2" fontId="23" fillId="0" borderId="0" xfId="0" applyNumberFormat="1" applyFont="1"/>
    <xf numFmtId="2" fontId="25" fillId="0" borderId="0" xfId="0" applyNumberFormat="1" applyFont="1"/>
    <xf numFmtId="2" fontId="15" fillId="0" borderId="0" xfId="0" applyNumberFormat="1" applyFont="1"/>
    <xf numFmtId="2" fontId="35" fillId="0" borderId="0" xfId="0" applyNumberFormat="1" applyFont="1"/>
    <xf numFmtId="1" fontId="14" fillId="0" borderId="0" xfId="0" applyNumberFormat="1" applyFont="1"/>
    <xf numFmtId="1" fontId="0" fillId="0" borderId="0" xfId="0" applyNumberFormat="1"/>
    <xf numFmtId="1" fontId="15" fillId="0" borderId="0" xfId="0" applyNumberFormat="1" applyFont="1"/>
    <xf numFmtId="1" fontId="25" fillId="0" borderId="0" xfId="0" applyNumberFormat="1" applyFont="1"/>
    <xf numFmtId="1" fontId="33" fillId="7" borderId="0" xfId="0" applyNumberFormat="1" applyFont="1" applyFill="1"/>
    <xf numFmtId="1" fontId="24" fillId="0" borderId="0" xfId="0" applyNumberFormat="1" applyFont="1"/>
    <xf numFmtId="1" fontId="23" fillId="0" borderId="0" xfId="0" applyNumberFormat="1" applyFont="1"/>
    <xf numFmtId="169" fontId="34" fillId="0" borderId="0" xfId="0" applyNumberFormat="1" applyFont="1"/>
    <xf numFmtId="0" fontId="21" fillId="3" borderId="0" xfId="0" applyFont="1" applyFill="1" applyAlignment="1">
      <alignment horizontal="center"/>
    </xf>
    <xf numFmtId="0" fontId="36" fillId="0" borderId="0" xfId="0" applyFont="1" applyFill="1" applyAlignment="1"/>
    <xf numFmtId="2" fontId="20" fillId="0" borderId="0" xfId="0" applyNumberFormat="1" applyFont="1" applyBorder="1" applyAlignment="1">
      <alignment horizontal="center"/>
    </xf>
    <xf numFmtId="166" fontId="3" fillId="0" borderId="27" xfId="1" applyNumberFormat="1" applyFont="1" applyBorder="1" applyAlignment="1" applyProtection="1">
      <alignment horizontal="center" vertical="center"/>
      <protection locked="0"/>
    </xf>
    <xf numFmtId="166" fontId="3" fillId="0" borderId="17" xfId="1" applyNumberFormat="1" applyFont="1" applyBorder="1" applyAlignment="1" applyProtection="1">
      <alignment horizontal="center" vertical="center"/>
      <protection locked="0"/>
    </xf>
    <xf numFmtId="1" fontId="3" fillId="0" borderId="27" xfId="1" applyNumberFormat="1" applyFont="1" applyBorder="1" applyAlignment="1" applyProtection="1">
      <alignment horizontal="center" vertical="center"/>
      <protection locked="0"/>
    </xf>
    <xf numFmtId="1" fontId="3" fillId="0" borderId="17" xfId="1" applyNumberFormat="1" applyFont="1" applyBorder="1" applyAlignment="1" applyProtection="1">
      <alignment horizontal="center" vertical="center"/>
      <protection locked="0"/>
    </xf>
    <xf numFmtId="1" fontId="3" fillId="0" borderId="27" xfId="1" quotePrefix="1" applyNumberFormat="1" applyFont="1" applyBorder="1" applyAlignment="1" applyProtection="1">
      <alignment horizontal="center" vertical="center"/>
      <protection locked="0"/>
    </xf>
    <xf numFmtId="166" fontId="3" fillId="0" borderId="28" xfId="1" applyNumberFormat="1" applyFont="1" applyBorder="1" applyAlignment="1" applyProtection="1">
      <alignment horizontal="center" vertical="center"/>
      <protection locked="0"/>
    </xf>
    <xf numFmtId="166" fontId="3" fillId="0" borderId="18" xfId="1" applyNumberFormat="1" applyFont="1" applyBorder="1" applyAlignment="1" applyProtection="1">
      <alignment horizontal="center" vertical="center"/>
      <protection locked="0"/>
    </xf>
    <xf numFmtId="166" fontId="3" fillId="0" borderId="27" xfId="1" quotePrefix="1" applyNumberFormat="1" applyFont="1" applyBorder="1" applyAlignment="1" applyProtection="1">
      <alignment horizontal="center" vertical="center"/>
      <protection locked="0"/>
    </xf>
    <xf numFmtId="166" fontId="3" fillId="0" borderId="17" xfId="1" quotePrefix="1" applyNumberFormat="1" applyFont="1" applyBorder="1" applyAlignment="1" applyProtection="1">
      <alignment horizontal="center" vertical="center"/>
      <protection locked="0"/>
    </xf>
    <xf numFmtId="171" fontId="3" fillId="0" borderId="17" xfId="0" quotePrefix="1" applyNumberFormat="1" applyFont="1" applyBorder="1" applyAlignment="1" applyProtection="1">
      <alignment horizontal="center" vertical="center"/>
      <protection locked="0"/>
    </xf>
    <xf numFmtId="1" fontId="3" fillId="0" borderId="17" xfId="1" quotePrefix="1" applyNumberFormat="1" applyFont="1" applyBorder="1" applyAlignment="1" applyProtection="1">
      <alignment horizontal="center" vertical="center"/>
      <protection locked="0"/>
    </xf>
    <xf numFmtId="166" fontId="3" fillId="0" borderId="18" xfId="1" quotePrefix="1" applyNumberFormat="1" applyFont="1" applyBorder="1" applyAlignment="1" applyProtection="1">
      <alignment horizontal="center" vertical="center"/>
      <protection locked="0"/>
    </xf>
    <xf numFmtId="166" fontId="3" fillId="0" borderId="28" xfId="1" quotePrefix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NumberFormat="1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0" xfId="0" applyNumberFormat="1" applyFont="1" applyAlignment="1" applyProtection="1">
      <alignment horizontal="left" vertical="top"/>
      <protection locked="0"/>
    </xf>
    <xf numFmtId="0" fontId="19" fillId="2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22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169" fontId="21" fillId="3" borderId="0" xfId="0" applyNumberFormat="1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36" fillId="5" borderId="0" xfId="0" applyFont="1" applyFill="1" applyAlignment="1">
      <alignment horizontal="center"/>
    </xf>
  </cellXfs>
  <cellStyles count="2">
    <cellStyle name="Normal" xfId="0" builtinId="0"/>
    <cellStyle name="Normal_Sheet1" xfId="1" xr:uid="{7B93A041-D2C9-E240-8681-E03E3DCC305F}"/>
  </cellStyles>
  <dxfs count="56"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6CAF0"/>
      <color rgb="FF8EBBEB"/>
      <color rgb="FFBE8CC5"/>
      <color rgb="FF9570BE"/>
      <color rgb="FFC398C7"/>
      <color rgb="FFB570BB"/>
      <color rgb="FFB97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7336" name="Rectangle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7354" name="Picture 19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7551" name="Rectangle 1">
          <a:extLst>
            <a:ext uri="{FF2B5EF4-FFF2-40B4-BE49-F238E27FC236}">
              <a16:creationId xmlns:a16="http://schemas.microsoft.com/office/drawing/2014/main" id="{00000000-0008-0000-0900-00008F44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7568" name="Picture 192">
          <a:extLst>
            <a:ext uri="{FF2B5EF4-FFF2-40B4-BE49-F238E27FC236}">
              <a16:creationId xmlns:a16="http://schemas.microsoft.com/office/drawing/2014/main" id="{00000000-0008-0000-0900-0000A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8575" name="Rectangle 1">
          <a:extLst>
            <a:ext uri="{FF2B5EF4-FFF2-40B4-BE49-F238E27FC236}">
              <a16:creationId xmlns:a16="http://schemas.microsoft.com/office/drawing/2014/main" id="{00000000-0008-0000-0A00-00008F48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8592" name="Picture 192">
          <a:extLst>
            <a:ext uri="{FF2B5EF4-FFF2-40B4-BE49-F238E27FC236}">
              <a16:creationId xmlns:a16="http://schemas.microsoft.com/office/drawing/2014/main" id="{00000000-0008-0000-0A00-0000A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9600" name="Rectangle 1">
          <a:extLst>
            <a:ext uri="{FF2B5EF4-FFF2-40B4-BE49-F238E27FC236}">
              <a16:creationId xmlns:a16="http://schemas.microsoft.com/office/drawing/2014/main" id="{00000000-0008-0000-0B00-0000904C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9617" name="Picture 192">
          <a:extLst>
            <a:ext uri="{FF2B5EF4-FFF2-40B4-BE49-F238E27FC236}">
              <a16:creationId xmlns:a16="http://schemas.microsoft.com/office/drawing/2014/main" id="{00000000-0008-0000-0B00-0000A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6316" name="Rectangle 1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6334" name="Picture 192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8360" name="Rectangle 1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8378" name="Picture 192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9380" name="Rectangle 1">
          <a:extLst>
            <a:ext uri="{FF2B5EF4-FFF2-40B4-BE49-F238E27FC236}">
              <a16:creationId xmlns:a16="http://schemas.microsoft.com/office/drawing/2014/main" id="{00000000-0008-0000-0300-0000A424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9398" name="Picture 192">
          <a:extLst>
            <a:ext uri="{FF2B5EF4-FFF2-40B4-BE49-F238E27FC236}">
              <a16:creationId xmlns:a16="http://schemas.microsoft.com/office/drawing/2014/main" id="{00000000-0008-0000-0300-0000B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0414" name="Rectangle 1">
          <a:extLst>
            <a:ext uri="{FF2B5EF4-FFF2-40B4-BE49-F238E27FC236}">
              <a16:creationId xmlns:a16="http://schemas.microsoft.com/office/drawing/2014/main" id="{00000000-0008-0000-0400-0000AE28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0432" name="Picture 192">
          <a:extLst>
            <a:ext uri="{FF2B5EF4-FFF2-40B4-BE49-F238E27FC236}">
              <a16:creationId xmlns:a16="http://schemas.microsoft.com/office/drawing/2014/main" id="{00000000-0008-0000-0400-0000C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1428" name="Rectangle 1">
          <a:extLst>
            <a:ext uri="{FF2B5EF4-FFF2-40B4-BE49-F238E27FC236}">
              <a16:creationId xmlns:a16="http://schemas.microsoft.com/office/drawing/2014/main" id="{00000000-0008-0000-0500-0000A42C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1446" name="Picture 192">
          <a:extLst>
            <a:ext uri="{FF2B5EF4-FFF2-40B4-BE49-F238E27FC236}">
              <a16:creationId xmlns:a16="http://schemas.microsoft.com/office/drawing/2014/main" id="{00000000-0008-0000-0500-0000B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2452" name="Rectangle 1">
          <a:extLst>
            <a:ext uri="{FF2B5EF4-FFF2-40B4-BE49-F238E27FC236}">
              <a16:creationId xmlns:a16="http://schemas.microsoft.com/office/drawing/2014/main" id="{00000000-0008-0000-0600-0000A430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2469" name="Picture 192">
          <a:extLst>
            <a:ext uri="{FF2B5EF4-FFF2-40B4-BE49-F238E27FC236}">
              <a16:creationId xmlns:a16="http://schemas.microsoft.com/office/drawing/2014/main" id="{00000000-0008-0000-0600-0000B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3476" name="Rectangle 1">
          <a:extLst>
            <a:ext uri="{FF2B5EF4-FFF2-40B4-BE49-F238E27FC236}">
              <a16:creationId xmlns:a16="http://schemas.microsoft.com/office/drawing/2014/main" id="{00000000-0008-0000-0700-0000A434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3493" name="Picture 192">
          <a:extLst>
            <a:ext uri="{FF2B5EF4-FFF2-40B4-BE49-F238E27FC236}">
              <a16:creationId xmlns:a16="http://schemas.microsoft.com/office/drawing/2014/main" id="{00000000-0008-0000-0700-0000B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6527" name="Rectangle 1">
          <a:extLst>
            <a:ext uri="{FF2B5EF4-FFF2-40B4-BE49-F238E27FC236}">
              <a16:creationId xmlns:a16="http://schemas.microsoft.com/office/drawing/2014/main" id="{00000000-0008-0000-0800-00008F40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6544" name="Picture 192">
          <a:extLst>
            <a:ext uri="{FF2B5EF4-FFF2-40B4-BE49-F238E27FC236}">
              <a16:creationId xmlns:a16="http://schemas.microsoft.com/office/drawing/2014/main" id="{00000000-0008-0000-0800-0000A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autoPageBreaks="0" fitToPage="1"/>
  </sheetPr>
  <dimension ref="A1:Y40"/>
  <sheetViews>
    <sheetView showGridLines="0" showRowColHeaders="0" showZeros="0" showOutlineSymbols="0" topLeftCell="A6" zoomScale="93" zoomScaleSheetLayoutView="75" workbookViewId="0">
      <selection activeCell="A9" sqref="A9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42">
        <v>43792</v>
      </c>
      <c r="S5" s="143" t="s">
        <v>25</v>
      </c>
      <c r="T5" s="110">
        <v>1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45">
        <v>87</v>
      </c>
      <c r="B9" s="146">
        <v>83.6</v>
      </c>
      <c r="C9" s="147" t="s">
        <v>266</v>
      </c>
      <c r="D9" s="148">
        <v>23735</v>
      </c>
      <c r="E9" s="149"/>
      <c r="F9" s="150" t="s">
        <v>131</v>
      </c>
      <c r="G9" s="150" t="s">
        <v>55</v>
      </c>
      <c r="H9" s="187">
        <v>41</v>
      </c>
      <c r="I9" s="188">
        <v>43</v>
      </c>
      <c r="J9" s="188">
        <v>45</v>
      </c>
      <c r="K9" s="187">
        <v>56</v>
      </c>
      <c r="L9" s="120">
        <v>60</v>
      </c>
      <c r="M9" s="120">
        <v>-63</v>
      </c>
      <c r="N9" s="74">
        <f t="shared" ref="N9:N24" si="0">IF(MAX(H9:J9)&lt;0,0,TRUNC(MAX(H9:J9)/1)*1)</f>
        <v>45</v>
      </c>
      <c r="O9" s="74">
        <f t="shared" ref="O9:O24" si="1">IF(MAX(K9:M9)&lt;0,0,TRUNC(MAX(K9:M9)/1)*1)</f>
        <v>60</v>
      </c>
      <c r="P9" s="74">
        <f t="shared" ref="P9:P23" si="2">IF(N9=0,0,IF(O9=0,0,SUM(N9:O9)))</f>
        <v>105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119.10688233137073</v>
      </c>
      <c r="R9" s="75">
        <f>IF(OR(D9="",B9="",V9=""),"",IF(OR(C9="UM",C9="JM",C9="SM",C9="UK",C9="JK",C9="SK"),"",Q9*(IF(ABS(1900-YEAR((V9+1)-D9))&lt;29,0,(VLOOKUP((YEAR(V9)-YEAR(D9)),'Meltzer-Malone'!$A$3:$B$63,2))))))</f>
        <v>164.96303202894845</v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1.1343512602987689</v>
      </c>
      <c r="V9" s="134">
        <f>R5</f>
        <v>43792</v>
      </c>
      <c r="W9" s="121"/>
      <c r="X9" s="121"/>
    </row>
    <row r="10" spans="1:24" s="12" customFormat="1" ht="20" customHeight="1" x14ac:dyDescent="0.3">
      <c r="A10" s="145">
        <v>71</v>
      </c>
      <c r="B10" s="146">
        <v>68.06</v>
      </c>
      <c r="C10" s="151" t="s">
        <v>132</v>
      </c>
      <c r="D10" s="148">
        <v>28656</v>
      </c>
      <c r="E10" s="149"/>
      <c r="F10" s="150" t="s">
        <v>133</v>
      </c>
      <c r="G10" s="150" t="s">
        <v>56</v>
      </c>
      <c r="H10" s="187">
        <v>40</v>
      </c>
      <c r="I10" s="188">
        <v>43</v>
      </c>
      <c r="J10" s="188">
        <v>45</v>
      </c>
      <c r="K10" s="187">
        <v>48</v>
      </c>
      <c r="L10" s="120">
        <v>51</v>
      </c>
      <c r="M10" s="120">
        <v>-55</v>
      </c>
      <c r="N10" s="74">
        <f t="shared" si="0"/>
        <v>45</v>
      </c>
      <c r="O10" s="74">
        <f t="shared" si="1"/>
        <v>51</v>
      </c>
      <c r="P10" s="74">
        <f t="shared" si="2"/>
        <v>96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120.29971032256404</v>
      </c>
      <c r="R10" s="75">
        <f>IF(OR(D10="",B10="",V10=""),"",IF(OR(C10="UM",C10="JM",C10="SM",C10="UK",C10="JK",C10="SK"),"",Q10*(IF(ABS(1900-YEAR((V10+1)-D10))&lt;29,0,(VLOOKUP((YEAR(V10)-YEAR(D10)),'Meltzer-Malone'!$A$3:$B$63,2))))))</f>
        <v>138.22436716062609</v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1.2531219825267088</v>
      </c>
      <c r="V10" s="134">
        <f>R5</f>
        <v>43792</v>
      </c>
      <c r="W10" s="121"/>
      <c r="X10" s="121"/>
    </row>
    <row r="11" spans="1:24" s="12" customFormat="1" ht="20" customHeight="1" x14ac:dyDescent="0.3">
      <c r="A11" s="145">
        <v>76</v>
      </c>
      <c r="B11" s="146">
        <v>75.72</v>
      </c>
      <c r="C11" s="147" t="s">
        <v>132</v>
      </c>
      <c r="D11" s="148">
        <v>28613</v>
      </c>
      <c r="E11" s="149"/>
      <c r="F11" s="150" t="s">
        <v>135</v>
      </c>
      <c r="G11" s="150" t="s">
        <v>136</v>
      </c>
      <c r="H11" s="185">
        <v>32</v>
      </c>
      <c r="I11" s="186">
        <v>34</v>
      </c>
      <c r="J11" s="186">
        <v>35</v>
      </c>
      <c r="K11" s="185">
        <v>40</v>
      </c>
      <c r="L11" s="120">
        <v>43</v>
      </c>
      <c r="M11" s="120">
        <v>-46</v>
      </c>
      <c r="N11" s="74">
        <f t="shared" si="0"/>
        <v>35</v>
      </c>
      <c r="O11" s="74">
        <f t="shared" si="1"/>
        <v>43</v>
      </c>
      <c r="P11" s="74">
        <f t="shared" si="2"/>
        <v>78</v>
      </c>
      <c r="Q11" s="75">
        <f t="shared" si="3"/>
        <v>92.491160272111856</v>
      </c>
      <c r="R11" s="75">
        <f>IF(OR(D11="",B11="",V11=""),"",IF(OR(C11="UM",C11="JM",C11="SM",C11="UK",C11="JK",C11="SK"),"",Q11*(IF(ABS(1900-YEAR((V11+1)-D11))&lt;29,0,(VLOOKUP((YEAR(V11)-YEAR(D11)),'Meltzer-Malone'!$A$3:$B$63,2))))))</f>
        <v>106.27234315265652</v>
      </c>
      <c r="S11" s="79"/>
      <c r="T11" s="80"/>
      <c r="U11" s="78">
        <f t="shared" si="4"/>
        <v>1.1857841060527161</v>
      </c>
      <c r="V11" s="134">
        <f>R5</f>
        <v>43792</v>
      </c>
      <c r="W11" s="121"/>
      <c r="X11" s="121"/>
    </row>
    <row r="12" spans="1:24" s="12" customFormat="1" ht="20" customHeight="1" x14ac:dyDescent="0.3">
      <c r="A12" s="145"/>
      <c r="B12" s="146"/>
      <c r="C12" s="147"/>
      <c r="D12" s="148"/>
      <c r="E12" s="149"/>
      <c r="F12" s="150"/>
      <c r="G12" s="150"/>
      <c r="H12" s="185"/>
      <c r="I12" s="186"/>
      <c r="J12" s="186"/>
      <c r="K12" s="185"/>
      <c r="L12" s="125"/>
      <c r="M12" s="120"/>
      <c r="N12" s="74">
        <f t="shared" si="0"/>
        <v>0</v>
      </c>
      <c r="O12" s="74">
        <f t="shared" si="1"/>
        <v>0</v>
      </c>
      <c r="P12" s="74">
        <f t="shared" si="2"/>
        <v>0</v>
      </c>
      <c r="Q12" s="75" t="str">
        <f t="shared" si="3"/>
        <v/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 t="str">
        <f t="shared" si="4"/>
        <v/>
      </c>
      <c r="V12" s="134">
        <f>R5</f>
        <v>43792</v>
      </c>
      <c r="W12" s="121"/>
      <c r="X12" s="121"/>
    </row>
    <row r="13" spans="1:24" s="12" customFormat="1" ht="20" customHeight="1" x14ac:dyDescent="0.3">
      <c r="A13" s="145">
        <v>76</v>
      </c>
      <c r="B13" s="146">
        <v>73.459999999999994</v>
      </c>
      <c r="C13" s="151" t="s">
        <v>134</v>
      </c>
      <c r="D13" s="148">
        <v>30216</v>
      </c>
      <c r="E13" s="149"/>
      <c r="F13" s="150" t="s">
        <v>137</v>
      </c>
      <c r="G13" s="150" t="s">
        <v>56</v>
      </c>
      <c r="H13" s="187">
        <v>25</v>
      </c>
      <c r="I13" s="188">
        <v>27</v>
      </c>
      <c r="J13" s="188">
        <v>30</v>
      </c>
      <c r="K13" s="187">
        <v>35</v>
      </c>
      <c r="L13" s="120">
        <v>39</v>
      </c>
      <c r="M13" s="120">
        <v>42</v>
      </c>
      <c r="N13" s="74">
        <f t="shared" si="0"/>
        <v>30</v>
      </c>
      <c r="O13" s="74">
        <f t="shared" si="1"/>
        <v>42</v>
      </c>
      <c r="P13" s="74">
        <f t="shared" si="2"/>
        <v>72</v>
      </c>
      <c r="Q13" s="75">
        <f t="shared" si="3"/>
        <v>86.658552421590684</v>
      </c>
      <c r="R13" s="75">
        <f>IF(OR(D13="",B13="",V13=""),"",IF(OR(C13="UM",C13="JM",C13="SM",C13="UK",C13="JK",C13="SK"),"",Q13*(IF(ABS(1900-YEAR((V13+1)-D13))&lt;29,0,(VLOOKUP((YEAR(V13)-YEAR(D13)),'Meltzer-Malone'!$A$3:$B$63,2))))))</f>
        <v>94.977773454063396</v>
      </c>
      <c r="S13" s="79"/>
      <c r="T13" s="80" t="s">
        <v>20</v>
      </c>
      <c r="U13" s="78">
        <f t="shared" si="4"/>
        <v>1.2035910058554262</v>
      </c>
      <c r="V13" s="134">
        <f>R5</f>
        <v>43792</v>
      </c>
      <c r="W13" s="121"/>
      <c r="X13" s="121"/>
    </row>
    <row r="14" spans="1:24" s="12" customFormat="1" ht="20" customHeight="1" x14ac:dyDescent="0.3">
      <c r="A14" s="145">
        <v>87</v>
      </c>
      <c r="B14" s="146">
        <v>83.82</v>
      </c>
      <c r="C14" s="147" t="s">
        <v>134</v>
      </c>
      <c r="D14" s="148">
        <v>29367</v>
      </c>
      <c r="E14" s="149"/>
      <c r="F14" s="150" t="s">
        <v>138</v>
      </c>
      <c r="G14" s="150" t="s">
        <v>55</v>
      </c>
      <c r="H14" s="185">
        <v>55</v>
      </c>
      <c r="I14" s="186">
        <v>-60</v>
      </c>
      <c r="J14" s="186">
        <v>-60</v>
      </c>
      <c r="K14" s="185">
        <v>72</v>
      </c>
      <c r="L14" s="120">
        <v>76</v>
      </c>
      <c r="M14" s="120">
        <v>-78</v>
      </c>
      <c r="N14" s="74">
        <f t="shared" si="0"/>
        <v>55</v>
      </c>
      <c r="O14" s="74">
        <f t="shared" si="1"/>
        <v>76</v>
      </c>
      <c r="P14" s="74">
        <f t="shared" si="2"/>
        <v>131</v>
      </c>
      <c r="Q14" s="75">
        <f t="shared" si="3"/>
        <v>148.438682869742</v>
      </c>
      <c r="R14" s="75">
        <f>IF(OR(D14="",B14="",V14=""),"",IF(OR(C14="UM",C14="JM",C14="SM",C14="UK",C14="JK",C14="SK"),"",Q14*(IF(ABS(1900-YEAR((V14+1)-D14))&lt;29,0,(VLOOKUP((YEAR(V14)-YEAR(D14)),'Meltzer-Malone'!$A$3:$B$63,2))))))</f>
        <v>166.54820217985053</v>
      </c>
      <c r="S14" s="79"/>
      <c r="T14" s="80" t="s">
        <v>20</v>
      </c>
      <c r="U14" s="78">
        <f t="shared" si="4"/>
        <v>1.1331197165629161</v>
      </c>
      <c r="V14" s="134">
        <f>R5</f>
        <v>43792</v>
      </c>
      <c r="W14" s="121"/>
      <c r="X14" s="121"/>
    </row>
    <row r="15" spans="1:24" s="12" customFormat="1" ht="20" customHeight="1" x14ac:dyDescent="0.3">
      <c r="A15" s="145">
        <v>81</v>
      </c>
      <c r="B15" s="146">
        <v>79.3</v>
      </c>
      <c r="C15" s="151" t="s">
        <v>130</v>
      </c>
      <c r="D15" s="148">
        <v>24246</v>
      </c>
      <c r="E15" s="149"/>
      <c r="F15" s="150" t="s">
        <v>139</v>
      </c>
      <c r="G15" s="150" t="s">
        <v>56</v>
      </c>
      <c r="H15" s="187">
        <v>-35</v>
      </c>
      <c r="I15" s="188">
        <v>35</v>
      </c>
      <c r="J15" s="188">
        <v>37</v>
      </c>
      <c r="K15" s="187">
        <v>42</v>
      </c>
      <c r="L15" s="120">
        <v>44</v>
      </c>
      <c r="M15" s="120">
        <v>46</v>
      </c>
      <c r="N15" s="74">
        <f t="shared" si="0"/>
        <v>37</v>
      </c>
      <c r="O15" s="74">
        <f t="shared" si="1"/>
        <v>46</v>
      </c>
      <c r="P15" s="74">
        <f t="shared" si="2"/>
        <v>83</v>
      </c>
      <c r="Q15" s="75">
        <f t="shared" si="3"/>
        <v>96.324565661615594</v>
      </c>
      <c r="R15" s="75">
        <f>IF(OR(D15="",B15="",V15=""),"",IF(OR(C15="UM",C15="JM",C15="SM",C15="UK",C15="JK",C15="SK"),"",Q15*(IF(ABS(1900-YEAR((V15+1)-D15))&lt;29,0,(VLOOKUP((YEAR(V15)-YEAR(D15)),'Meltzer-Malone'!$A$3:$B$63,2))))))</f>
        <v>128.88226885524168</v>
      </c>
      <c r="S15" s="79"/>
      <c r="T15" s="80"/>
      <c r="U15" s="78">
        <f t="shared" si="4"/>
        <v>1.1605369356821156</v>
      </c>
      <c r="V15" s="134">
        <f>R5</f>
        <v>43792</v>
      </c>
      <c r="W15" s="121"/>
      <c r="X15" s="121"/>
    </row>
    <row r="16" spans="1:24" s="12" customFormat="1" ht="20" customHeight="1" x14ac:dyDescent="0.3">
      <c r="A16" s="145">
        <v>64</v>
      </c>
      <c r="B16" s="146">
        <v>63.38</v>
      </c>
      <c r="C16" s="147" t="s">
        <v>134</v>
      </c>
      <c r="D16" s="148">
        <v>30282</v>
      </c>
      <c r="E16" s="149"/>
      <c r="F16" s="150" t="s">
        <v>140</v>
      </c>
      <c r="G16" s="150" t="s">
        <v>136</v>
      </c>
      <c r="H16" s="187">
        <v>57</v>
      </c>
      <c r="I16" s="188">
        <v>-60</v>
      </c>
      <c r="J16" s="188">
        <v>-61</v>
      </c>
      <c r="K16" s="187">
        <v>78</v>
      </c>
      <c r="L16" s="120">
        <v>81</v>
      </c>
      <c r="M16" s="120">
        <v>83</v>
      </c>
      <c r="N16" s="74">
        <f t="shared" si="0"/>
        <v>57</v>
      </c>
      <c r="O16" s="74">
        <f t="shared" si="1"/>
        <v>83</v>
      </c>
      <c r="P16" s="74">
        <f t="shared" si="2"/>
        <v>140</v>
      </c>
      <c r="Q16" s="75">
        <f t="shared" si="3"/>
        <v>182.81735433904416</v>
      </c>
      <c r="R16" s="75">
        <f>IF(OR(D16="",B16="",V16=""),"",IF(OR(C16="UM",C16="JM",C16="SM",C16="UK",C16="JK",C16="SK"),"",Q16*(IF(ABS(1900-YEAR((V16+1)-D16))&lt;29,0,(VLOOKUP((YEAR(V16)-YEAR(D16)),'Meltzer-Malone'!$A$3:$B$63,2))))))</f>
        <v>200.36782035559241</v>
      </c>
      <c r="S16" s="79"/>
      <c r="T16" s="80"/>
      <c r="U16" s="78">
        <f t="shared" si="4"/>
        <v>1.3058382452788868</v>
      </c>
      <c r="V16" s="134">
        <f>R5</f>
        <v>43792</v>
      </c>
      <c r="W16" s="121"/>
      <c r="X16" s="121"/>
    </row>
    <row r="17" spans="1:25" s="12" customFormat="1" ht="20" customHeight="1" x14ac:dyDescent="0.3">
      <c r="A17" s="145"/>
      <c r="B17" s="146"/>
      <c r="C17" s="147"/>
      <c r="D17" s="148"/>
      <c r="E17" s="149"/>
      <c r="F17" s="150"/>
      <c r="G17" s="150"/>
      <c r="H17" s="185"/>
      <c r="I17" s="186"/>
      <c r="J17" s="186"/>
      <c r="K17" s="185"/>
      <c r="L17" s="120"/>
      <c r="M17" s="120"/>
      <c r="N17" s="74">
        <f t="shared" si="0"/>
        <v>0</v>
      </c>
      <c r="O17" s="74">
        <f t="shared" si="1"/>
        <v>0</v>
      </c>
      <c r="P17" s="74">
        <f t="shared" si="2"/>
        <v>0</v>
      </c>
      <c r="Q17" s="75" t="str">
        <f t="shared" si="3"/>
        <v/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/>
      <c r="U17" s="78" t="str">
        <f t="shared" si="4"/>
        <v/>
      </c>
      <c r="V17" s="134">
        <f>R5</f>
        <v>43792</v>
      </c>
      <c r="W17" s="121"/>
      <c r="X17" s="121"/>
    </row>
    <row r="18" spans="1:25" s="12" customFormat="1" ht="20" customHeight="1" x14ac:dyDescent="0.3">
      <c r="A18" s="145">
        <v>71</v>
      </c>
      <c r="B18" s="146">
        <v>67.260000000000005</v>
      </c>
      <c r="C18" s="147" t="s">
        <v>132</v>
      </c>
      <c r="D18" s="148">
        <v>28326</v>
      </c>
      <c r="E18" s="149"/>
      <c r="F18" s="150" t="s">
        <v>141</v>
      </c>
      <c r="G18" s="150" t="s">
        <v>55</v>
      </c>
      <c r="H18" s="187">
        <v>45</v>
      </c>
      <c r="I18" s="188">
        <v>48</v>
      </c>
      <c r="J18" s="188">
        <v>51</v>
      </c>
      <c r="K18" s="187">
        <v>65</v>
      </c>
      <c r="L18" s="120">
        <v>69</v>
      </c>
      <c r="M18" s="120">
        <v>-74</v>
      </c>
      <c r="N18" s="74">
        <f t="shared" si="0"/>
        <v>51</v>
      </c>
      <c r="O18" s="74">
        <f t="shared" si="1"/>
        <v>69</v>
      </c>
      <c r="P18" s="74">
        <f t="shared" si="2"/>
        <v>120</v>
      </c>
      <c r="Q18" s="75">
        <f t="shared" si="3"/>
        <v>151.37041085661295</v>
      </c>
      <c r="R18" s="75">
        <f>IF(OR(D18="",B18="",V18=""),"",IF(OR(C18="UM",C18="JM",C18="SM",C18="UK",C18="JK",C18="SK"),"",Q18*(IF(ABS(1900-YEAR((V18+1)-D18))&lt;29,0,(VLOOKUP((YEAR(V18)-YEAR(D18)),'Meltzer-Malone'!$A$3:$B$63,2))))))</f>
        <v>175.89241741538424</v>
      </c>
      <c r="S18" s="79"/>
      <c r="T18" s="80" t="s">
        <v>20</v>
      </c>
      <c r="U18" s="78">
        <f t="shared" si="4"/>
        <v>1.2614200904717745</v>
      </c>
      <c r="V18" s="134">
        <f>R5</f>
        <v>43792</v>
      </c>
      <c r="W18" s="121"/>
      <c r="X18" s="121"/>
    </row>
    <row r="19" spans="1:25" s="12" customFormat="1" ht="20" customHeight="1" x14ac:dyDescent="0.3">
      <c r="A19" s="145">
        <v>71</v>
      </c>
      <c r="B19" s="146">
        <v>66.900000000000006</v>
      </c>
      <c r="C19" s="151" t="s">
        <v>134</v>
      </c>
      <c r="D19" s="148">
        <v>30714</v>
      </c>
      <c r="E19" s="149"/>
      <c r="F19" s="150" t="s">
        <v>142</v>
      </c>
      <c r="G19" s="150" t="s">
        <v>56</v>
      </c>
      <c r="H19" s="187">
        <v>65</v>
      </c>
      <c r="I19" s="188">
        <v>70</v>
      </c>
      <c r="J19" s="188">
        <v>74</v>
      </c>
      <c r="K19" s="187">
        <v>75</v>
      </c>
      <c r="L19" s="120">
        <v>80</v>
      </c>
      <c r="M19" s="120">
        <v>85</v>
      </c>
      <c r="N19" s="74">
        <f t="shared" si="0"/>
        <v>74</v>
      </c>
      <c r="O19" s="74">
        <f t="shared" si="1"/>
        <v>85</v>
      </c>
      <c r="P19" s="74">
        <f t="shared" si="2"/>
        <v>159</v>
      </c>
      <c r="Q19" s="75">
        <f t="shared" si="3"/>
        <v>201.17384664404398</v>
      </c>
      <c r="R19" s="75">
        <f>IF(OR(D19="",B19="",V19=""),"",IF(OR(C19="UM",C19="JM",C19="SM",C19="UK",C19="JK",C19="SK"),"",Q19*(IF(ABS(1900-YEAR((V19+1)-D19))&lt;29,0,(VLOOKUP((YEAR(V19)-YEAR(D19)),'Meltzer-Malone'!$A$3:$B$63,2))))))</f>
        <v>215.65836360241516</v>
      </c>
      <c r="S19" s="79"/>
      <c r="T19" s="80"/>
      <c r="U19" s="78">
        <f t="shared" si="4"/>
        <v>1.2652443185159998</v>
      </c>
      <c r="V19" s="134">
        <f>R5</f>
        <v>43792</v>
      </c>
      <c r="W19" s="121"/>
      <c r="X19" s="121"/>
    </row>
    <row r="20" spans="1:25" s="12" customFormat="1" ht="20" customHeight="1" x14ac:dyDescent="0.3">
      <c r="A20" s="152">
        <v>71</v>
      </c>
      <c r="B20" s="146">
        <v>66.06</v>
      </c>
      <c r="C20" s="147" t="s">
        <v>134</v>
      </c>
      <c r="D20" s="148">
        <v>30112</v>
      </c>
      <c r="E20" s="149"/>
      <c r="F20" s="150" t="s">
        <v>143</v>
      </c>
      <c r="G20" s="150" t="s">
        <v>136</v>
      </c>
      <c r="H20" s="185">
        <v>75</v>
      </c>
      <c r="I20" s="186">
        <v>80</v>
      </c>
      <c r="J20" s="186">
        <v>85</v>
      </c>
      <c r="K20" s="185">
        <v>95</v>
      </c>
      <c r="L20" s="120">
        <v>100</v>
      </c>
      <c r="M20" s="120">
        <v>105</v>
      </c>
      <c r="N20" s="74">
        <f t="shared" si="0"/>
        <v>85</v>
      </c>
      <c r="O20" s="74">
        <f t="shared" si="1"/>
        <v>105</v>
      </c>
      <c r="P20" s="74">
        <f t="shared" si="2"/>
        <v>190</v>
      </c>
      <c r="Q20" s="75">
        <f t="shared" si="3"/>
        <v>242.13459962638638</v>
      </c>
      <c r="R20" s="75">
        <f>IF(OR(D20="",B20="",V20=""),"",IF(OR(C20="UM",C20="JM",C20="SM",C20="UK",C20="JK",C20="SK"),"",Q20*(IF(ABS(1900-YEAR((V20+1)-D20))&lt;29,0,(VLOOKUP((YEAR(V20)-YEAR(D20)),'Meltzer-Malone'!$A$3:$B$63,2))))))</f>
        <v>265.37952119051948</v>
      </c>
      <c r="S20" s="79"/>
      <c r="T20" s="80"/>
      <c r="U20" s="78">
        <f t="shared" si="4"/>
        <v>1.2743926296125598</v>
      </c>
      <c r="V20" s="134">
        <f>R5</f>
        <v>43792</v>
      </c>
      <c r="W20" s="121"/>
      <c r="X20" s="121"/>
      <c r="Y20" s="1"/>
    </row>
    <row r="21" spans="1:25" s="12" customFormat="1" ht="20" customHeight="1" x14ac:dyDescent="0.3">
      <c r="A21" s="145">
        <v>55</v>
      </c>
      <c r="B21" s="146">
        <v>54.58</v>
      </c>
      <c r="C21" s="147" t="s">
        <v>134</v>
      </c>
      <c r="D21" s="148">
        <v>29703</v>
      </c>
      <c r="E21" s="149"/>
      <c r="F21" s="150" t="s">
        <v>144</v>
      </c>
      <c r="G21" s="150" t="s">
        <v>55</v>
      </c>
      <c r="H21" s="187">
        <v>47</v>
      </c>
      <c r="I21" s="188">
        <v>50</v>
      </c>
      <c r="J21" s="188">
        <v>-52</v>
      </c>
      <c r="K21" s="187">
        <v>67</v>
      </c>
      <c r="L21" s="120">
        <v>70</v>
      </c>
      <c r="M21" s="120">
        <v>-74</v>
      </c>
      <c r="N21" s="74">
        <f t="shared" si="0"/>
        <v>50</v>
      </c>
      <c r="O21" s="74">
        <f t="shared" si="1"/>
        <v>70</v>
      </c>
      <c r="P21" s="74">
        <f t="shared" si="2"/>
        <v>120</v>
      </c>
      <c r="Q21" s="75">
        <f t="shared" si="3"/>
        <v>172.78115804062944</v>
      </c>
      <c r="R21" s="75">
        <f>IF(OR(D21="",B21="",V21=""),"",IF(OR(C21="UM",C21="JM",C21="SM",C21="UK",C21="JK",C21="SK"),"",Q21*(IF(ABS(1900-YEAR((V21+1)-D21))&lt;29,0,(VLOOKUP((YEAR(V21)-YEAR(D21)),'Meltzer-Malone'!$A$3:$B$63,2))))))</f>
        <v>191.61430426705803</v>
      </c>
      <c r="S21" s="79"/>
      <c r="T21" s="80"/>
      <c r="U21" s="78">
        <f t="shared" si="4"/>
        <v>1.439842983671912</v>
      </c>
      <c r="V21" s="134">
        <f>R5</f>
        <v>43792</v>
      </c>
      <c r="W21" s="121"/>
      <c r="X21" s="121"/>
      <c r="Y21" s="1"/>
    </row>
    <row r="22" spans="1:25" s="12" customFormat="1" ht="20" customHeight="1" x14ac:dyDescent="0.3">
      <c r="A22" s="141"/>
      <c r="B22" s="113"/>
      <c r="C22" s="114"/>
      <c r="D22" s="115"/>
      <c r="E22" s="116"/>
      <c r="F22" s="117"/>
      <c r="G22" s="118"/>
      <c r="H22" s="122"/>
      <c r="I22" s="123"/>
      <c r="J22" s="124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43792</v>
      </c>
      <c r="W22" s="121"/>
      <c r="X22" s="121"/>
      <c r="Y22" s="1"/>
    </row>
    <row r="23" spans="1:25" s="12" customFormat="1" ht="20" customHeight="1" x14ac:dyDescent="0.3">
      <c r="A23" s="141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43792</v>
      </c>
      <c r="W23" s="121"/>
      <c r="X23" s="121"/>
      <c r="Y23" s="1"/>
    </row>
    <row r="24" spans="1:25" s="12" customFormat="1" ht="20" customHeight="1" x14ac:dyDescent="0.3">
      <c r="A24" s="141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43792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198" t="s">
        <v>99</v>
      </c>
      <c r="D27" s="198"/>
      <c r="E27" s="198"/>
      <c r="F27" s="198"/>
      <c r="G27" s="46" t="s">
        <v>29</v>
      </c>
      <c r="H27" s="47">
        <v>1</v>
      </c>
      <c r="I27" s="205" t="s">
        <v>78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76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5" s="7" customFormat="1" ht="14" x14ac:dyDescent="0.3">
      <c r="A29" s="49" t="s">
        <v>30</v>
      </c>
      <c r="B29"/>
      <c r="C29" s="198"/>
      <c r="D29" s="198"/>
      <c r="E29" s="198"/>
      <c r="F29" s="198"/>
      <c r="G29" s="50"/>
      <c r="H29" s="47">
        <v>3</v>
      </c>
      <c r="I29" s="205" t="s">
        <v>77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5" ht="14" x14ac:dyDescent="0.3">
      <c r="A30" s="6"/>
      <c r="B30"/>
      <c r="C30" s="198"/>
      <c r="D30" s="198"/>
      <c r="E30" s="198"/>
      <c r="F30" s="198"/>
      <c r="G30" s="34"/>
      <c r="H30" s="32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5" ht="14" x14ac:dyDescent="0.3">
      <c r="A31" s="7"/>
      <c r="B31"/>
      <c r="C31" s="198"/>
      <c r="D31" s="198"/>
      <c r="E31" s="198"/>
      <c r="F31" s="198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95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198" t="s">
        <v>72</v>
      </c>
      <c r="D33" s="198"/>
      <c r="E33" s="198"/>
      <c r="F33" s="198"/>
      <c r="G33" s="52" t="s">
        <v>33</v>
      </c>
      <c r="H33" s="198" t="s">
        <v>70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198"/>
      <c r="D34" s="198"/>
      <c r="E34" s="198"/>
      <c r="F34" s="198"/>
      <c r="G34" s="52"/>
      <c r="H34" s="31"/>
      <c r="I34" s="55"/>
    </row>
    <row r="35" spans="1:20" ht="14" x14ac:dyDescent="0.3">
      <c r="A35" s="47" t="s">
        <v>34</v>
      </c>
      <c r="B35" s="56"/>
      <c r="C35" s="198" t="s">
        <v>195</v>
      </c>
      <c r="D35" s="198"/>
      <c r="E35" s="198"/>
      <c r="F35" s="198"/>
      <c r="G35" s="52" t="s">
        <v>22</v>
      </c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198"/>
      <c r="D36" s="198"/>
      <c r="E36" s="198"/>
      <c r="F36" s="198"/>
      <c r="G36" s="52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dataConsolidate/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L9:M10 H11:M24">
    <cfRule type="cellIs" dxfId="55" priority="5" stopIfTrue="1" operator="between">
      <formula>1</formula>
      <formula>300</formula>
    </cfRule>
    <cfRule type="cellIs" dxfId="54" priority="6" stopIfTrue="1" operator="lessThanOrEqual">
      <formula>0</formula>
    </cfRule>
  </conditionalFormatting>
  <conditionalFormatting sqref="H10:K10">
    <cfRule type="cellIs" dxfId="53" priority="3" stopIfTrue="1" operator="between">
      <formula>1</formula>
      <formula>300</formula>
    </cfRule>
    <cfRule type="cellIs" dxfId="52" priority="4" stopIfTrue="1" operator="lessThanOrEqual">
      <formula>0</formula>
    </cfRule>
  </conditionalFormatting>
  <conditionalFormatting sqref="H9:K9">
    <cfRule type="cellIs" dxfId="51" priority="1" stopIfTrue="1" operator="between">
      <formula>1</formula>
      <formula>300</formula>
    </cfRule>
    <cfRule type="cellIs" dxfId="5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 xr:uid="{00000000-0002-0000-00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 xr:uid="{00000000-0002-0000-0000-000002000000}">
      <formula1>"40,45,49,55,59,64,71,76,81,+81,'+81,81+,87,+87,'+87,87+,49,55,61,67,73,81,89,96,102,+102,'+102,102+,109,+109,'+109,109+"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pageSetUpPr autoPageBreaks="0" fitToPage="1"/>
  </sheetPr>
  <dimension ref="A1:Y40"/>
  <sheetViews>
    <sheetView showGridLines="0" showRowColHeaders="0" showZeros="0" showOutlineSymbols="0" topLeftCell="B10" zoomScaleSheetLayoutView="75" workbookViewId="0">
      <selection activeCell="H31" sqref="H31:T31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43793</v>
      </c>
      <c r="S5" s="143" t="s">
        <v>25</v>
      </c>
      <c r="T5" s="110">
        <v>10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52">
        <v>67</v>
      </c>
      <c r="B9" s="146">
        <v>62.64</v>
      </c>
      <c r="C9" s="147" t="s">
        <v>169</v>
      </c>
      <c r="D9" s="148">
        <v>38097</v>
      </c>
      <c r="E9" s="159"/>
      <c r="F9" s="162" t="s">
        <v>249</v>
      </c>
      <c r="G9" s="150" t="s">
        <v>63</v>
      </c>
      <c r="H9" s="185">
        <v>52</v>
      </c>
      <c r="I9" s="186">
        <v>55</v>
      </c>
      <c r="J9" s="186">
        <v>57</v>
      </c>
      <c r="K9" s="185">
        <v>63</v>
      </c>
      <c r="L9" s="120">
        <v>66</v>
      </c>
      <c r="M9" s="120">
        <v>-68</v>
      </c>
      <c r="N9" s="74">
        <f t="shared" ref="N9:N24" si="0">IF(MAX(H9:J9)&lt;0,0,TRUNC(MAX(H9:J9)/1)*1)</f>
        <v>57</v>
      </c>
      <c r="O9" s="74">
        <f t="shared" ref="O9:O24" si="1">IF(MAX(K9:M9)&lt;0,0,TRUNC(MAX(K9:M9)/1)*1)</f>
        <v>66</v>
      </c>
      <c r="P9" s="74">
        <f t="shared" ref="P9:P23" si="2">IF(N9=0,0,IF(O9=0,0,SUM(N9:O9)))</f>
        <v>123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173.96020241148932</v>
      </c>
      <c r="R9" s="75" t="str">
        <f>IF(OR(D9="",B9="",V9=""),"",IF(OR(C9="UM",C9="JM",C9="SM",C9="UK",C9="JK",C9="SK"),"",Q9*(IF(ABS(1900-YEAR((V9+1)-D9))&lt;29,0,(VLOOKUP((YEAR(V9)-YEAR(D9)),'Meltzer-Malone'!$A$3:$B$63,2))))))</f>
        <v/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1.4143105887112952</v>
      </c>
      <c r="V9" s="134">
        <f>R5</f>
        <v>43793</v>
      </c>
      <c r="W9" s="121"/>
      <c r="X9" s="121"/>
    </row>
    <row r="10" spans="1:24" s="12" customFormat="1" ht="20" customHeight="1" x14ac:dyDescent="0.3">
      <c r="A10" s="161">
        <v>67</v>
      </c>
      <c r="B10" s="154">
        <v>64.44</v>
      </c>
      <c r="C10" s="155" t="s">
        <v>169</v>
      </c>
      <c r="D10" s="156">
        <v>38685</v>
      </c>
      <c r="E10" s="157"/>
      <c r="F10" s="158" t="s">
        <v>250</v>
      </c>
      <c r="G10" s="158" t="s">
        <v>61</v>
      </c>
      <c r="H10" s="190">
        <v>55</v>
      </c>
      <c r="I10" s="191">
        <v>58</v>
      </c>
      <c r="J10" s="191">
        <v>60</v>
      </c>
      <c r="K10" s="190">
        <v>66</v>
      </c>
      <c r="L10" s="120">
        <v>68</v>
      </c>
      <c r="M10" s="120">
        <v>70</v>
      </c>
      <c r="N10" s="74">
        <f t="shared" si="0"/>
        <v>60</v>
      </c>
      <c r="O10" s="74">
        <f t="shared" si="1"/>
        <v>70</v>
      </c>
      <c r="P10" s="74">
        <f t="shared" si="2"/>
        <v>130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180.4357789976853</v>
      </c>
      <c r="R10" s="75" t="str">
        <f>IF(OR(D10="",B10="",V10=""),"",IF(OR(C10="UM",C10="JM",C10="SM",C10="UK",C10="JK",C10="SK"),"",Q10*(IF(ABS(1900-YEAR((V10+1)-D10))&lt;29,0,(VLOOKUP((YEAR(V10)-YEAR(D10)),'Meltzer-Malone'!$A$3:$B$63,2))))))</f>
        <v/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1.3879675307514254</v>
      </c>
      <c r="V10" s="134">
        <f>R5</f>
        <v>43793</v>
      </c>
      <c r="W10" s="121"/>
      <c r="X10" s="121"/>
    </row>
    <row r="11" spans="1:24" s="12" customFormat="1" ht="20" customHeight="1" x14ac:dyDescent="0.3">
      <c r="A11" s="152">
        <v>55</v>
      </c>
      <c r="B11" s="146">
        <v>49.18</v>
      </c>
      <c r="C11" s="147" t="s">
        <v>169</v>
      </c>
      <c r="D11" s="148">
        <v>38405</v>
      </c>
      <c r="E11" s="159"/>
      <c r="F11" s="162" t="s">
        <v>251</v>
      </c>
      <c r="G11" s="150" t="s">
        <v>63</v>
      </c>
      <c r="H11" s="185">
        <v>-45</v>
      </c>
      <c r="I11" s="186">
        <v>45</v>
      </c>
      <c r="J11" s="186">
        <v>48</v>
      </c>
      <c r="K11" s="185">
        <v>56</v>
      </c>
      <c r="L11" s="120">
        <v>59</v>
      </c>
      <c r="M11" s="120">
        <v>62</v>
      </c>
      <c r="N11" s="74">
        <f t="shared" si="0"/>
        <v>48</v>
      </c>
      <c r="O11" s="74">
        <f t="shared" si="1"/>
        <v>62</v>
      </c>
      <c r="P11" s="74">
        <f t="shared" si="2"/>
        <v>110</v>
      </c>
      <c r="Q11" s="75">
        <f t="shared" si="3"/>
        <v>186.61028617540606</v>
      </c>
      <c r="R11" s="75" t="str">
        <f>IF(OR(D11="",B11="",V11=""),"",IF(OR(C11="UM",C11="JM",C11="SM",C11="UK",C11="JK",C11="SK"),"",Q11*(IF(ABS(1900-YEAR((V11+1)-D11))&lt;29,0,(VLOOKUP((YEAR(V11)-YEAR(D11)),'Meltzer-Malone'!$A$3:$B$63,2))))))</f>
        <v/>
      </c>
      <c r="S11" s="79"/>
      <c r="T11" s="80"/>
      <c r="U11" s="78">
        <f t="shared" si="4"/>
        <v>1.6964571470491461</v>
      </c>
      <c r="V11" s="134">
        <f>R5</f>
        <v>43793</v>
      </c>
      <c r="W11" s="121"/>
      <c r="X11" s="121"/>
    </row>
    <row r="12" spans="1:24" s="12" customFormat="1" ht="20" customHeight="1" x14ac:dyDescent="0.3">
      <c r="A12" s="152">
        <v>89</v>
      </c>
      <c r="B12" s="146">
        <v>81.14</v>
      </c>
      <c r="C12" s="147" t="s">
        <v>169</v>
      </c>
      <c r="D12" s="148">
        <v>38286</v>
      </c>
      <c r="E12" s="159"/>
      <c r="F12" s="160" t="s">
        <v>252</v>
      </c>
      <c r="G12" s="150" t="s">
        <v>61</v>
      </c>
      <c r="H12" s="185">
        <v>70</v>
      </c>
      <c r="I12" s="186">
        <v>74</v>
      </c>
      <c r="J12" s="186">
        <v>-76</v>
      </c>
      <c r="K12" s="185">
        <v>84</v>
      </c>
      <c r="L12" s="125">
        <v>88</v>
      </c>
      <c r="M12" s="120">
        <v>90</v>
      </c>
      <c r="N12" s="74">
        <f t="shared" si="0"/>
        <v>74</v>
      </c>
      <c r="O12" s="74">
        <f t="shared" si="1"/>
        <v>90</v>
      </c>
      <c r="P12" s="74">
        <f t="shared" si="2"/>
        <v>164</v>
      </c>
      <c r="Q12" s="75">
        <f t="shared" si="3"/>
        <v>199.18749702522805</v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>
        <f t="shared" si="4"/>
        <v>1.214557908690415</v>
      </c>
      <c r="V12" s="134">
        <f>R5</f>
        <v>43793</v>
      </c>
      <c r="W12" s="121"/>
      <c r="X12" s="121"/>
    </row>
    <row r="13" spans="1:24" s="12" customFormat="1" ht="20" customHeight="1" x14ac:dyDescent="0.3">
      <c r="A13" s="145"/>
      <c r="B13" s="146"/>
      <c r="C13" s="147"/>
      <c r="D13" s="148"/>
      <c r="E13" s="149"/>
      <c r="F13" s="150"/>
      <c r="G13" s="150"/>
      <c r="H13" s="192"/>
      <c r="I13" s="186"/>
      <c r="J13" s="186"/>
      <c r="K13" s="192"/>
      <c r="L13" s="120"/>
      <c r="M13" s="120"/>
      <c r="N13" s="74">
        <f t="shared" si="0"/>
        <v>0</v>
      </c>
      <c r="O13" s="74">
        <f t="shared" si="1"/>
        <v>0</v>
      </c>
      <c r="P13" s="74">
        <f t="shared" si="2"/>
        <v>0</v>
      </c>
      <c r="Q13" s="75" t="str">
        <f t="shared" si="3"/>
        <v/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 t="str">
        <f t="shared" si="4"/>
        <v/>
      </c>
      <c r="V13" s="134">
        <f>R5</f>
        <v>43793</v>
      </c>
      <c r="W13" s="121"/>
      <c r="X13" s="121"/>
    </row>
    <row r="14" spans="1:24" s="12" customFormat="1" ht="20" customHeight="1" x14ac:dyDescent="0.3">
      <c r="A14" s="152">
        <v>73</v>
      </c>
      <c r="B14" s="146">
        <v>72.78</v>
      </c>
      <c r="C14" s="147" t="s">
        <v>169</v>
      </c>
      <c r="D14" s="148">
        <v>38045</v>
      </c>
      <c r="E14" s="159"/>
      <c r="F14" s="160" t="s">
        <v>253</v>
      </c>
      <c r="G14" s="150" t="s">
        <v>61</v>
      </c>
      <c r="H14" s="185">
        <v>85</v>
      </c>
      <c r="I14" s="186">
        <v>89</v>
      </c>
      <c r="J14" s="186">
        <v>-91</v>
      </c>
      <c r="K14" s="185">
        <v>103</v>
      </c>
      <c r="L14" s="120">
        <v>108</v>
      </c>
      <c r="M14" s="120">
        <v>-112</v>
      </c>
      <c r="N14" s="74">
        <f t="shared" si="0"/>
        <v>89</v>
      </c>
      <c r="O14" s="74">
        <f t="shared" si="1"/>
        <v>108</v>
      </c>
      <c r="P14" s="74">
        <f t="shared" si="2"/>
        <v>197</v>
      </c>
      <c r="Q14" s="75">
        <f t="shared" si="3"/>
        <v>253.72120496491488</v>
      </c>
      <c r="R14" s="75" t="str">
        <f>IF(OR(D14="",B14="",V14=""),"",IF(OR(C14="UM",C14="JM",C14="SM",C14="UK",C14="JK",C14="SK"),"",Q14*(IF(ABS(1900-YEAR((V14+1)-D14))&lt;29,0,(VLOOKUP((YEAR(V14)-YEAR(D14)),'Meltzer-Malone'!$A$3:$B$63,2))))))</f>
        <v/>
      </c>
      <c r="S14" s="79"/>
      <c r="T14" s="80" t="s">
        <v>20</v>
      </c>
      <c r="U14" s="78">
        <f t="shared" si="4"/>
        <v>1.2879248982990603</v>
      </c>
      <c r="V14" s="134">
        <f>R5</f>
        <v>43793</v>
      </c>
      <c r="W14" s="121"/>
      <c r="X14" s="121"/>
    </row>
    <row r="15" spans="1:24" s="12" customFormat="1" ht="20" customHeight="1" x14ac:dyDescent="0.3">
      <c r="A15" s="152">
        <v>89</v>
      </c>
      <c r="B15" s="146">
        <v>83.08</v>
      </c>
      <c r="C15" s="147" t="s">
        <v>169</v>
      </c>
      <c r="D15" s="148">
        <v>38227</v>
      </c>
      <c r="E15" s="149"/>
      <c r="F15" s="150" t="s">
        <v>254</v>
      </c>
      <c r="G15" s="150" t="s">
        <v>63</v>
      </c>
      <c r="H15" s="185">
        <v>65</v>
      </c>
      <c r="I15" s="186">
        <v>-69</v>
      </c>
      <c r="J15" s="186">
        <v>69</v>
      </c>
      <c r="K15" s="185">
        <v>78</v>
      </c>
      <c r="L15" s="120">
        <v>-81</v>
      </c>
      <c r="M15" s="120">
        <v>81</v>
      </c>
      <c r="N15" s="74">
        <f t="shared" si="0"/>
        <v>69</v>
      </c>
      <c r="O15" s="74">
        <f t="shared" si="1"/>
        <v>81</v>
      </c>
      <c r="P15" s="74">
        <f t="shared" si="2"/>
        <v>150</v>
      </c>
      <c r="Q15" s="75">
        <f t="shared" si="3"/>
        <v>180.06028773705825</v>
      </c>
      <c r="R15" s="75" t="str">
        <f>IF(OR(D15="",B15="",V15=""),"",IF(OR(C15="UM",C15="JM",C15="SM",C15="UK",C15="JK",C15="SK"),"",Q15*(IF(ABS(1900-YEAR((V15+1)-D15))&lt;29,0,(VLOOKUP((YEAR(V15)-YEAR(D15)),'Meltzer-Malone'!$A$3:$B$63,2))))))</f>
        <v/>
      </c>
      <c r="S15" s="79"/>
      <c r="T15" s="80"/>
      <c r="U15" s="78">
        <f t="shared" si="4"/>
        <v>1.2004019182470549</v>
      </c>
      <c r="V15" s="134">
        <f>R5</f>
        <v>43793</v>
      </c>
      <c r="W15" s="121"/>
      <c r="X15" s="121"/>
    </row>
    <row r="16" spans="1:24" s="12" customFormat="1" ht="20" customHeight="1" x14ac:dyDescent="0.3">
      <c r="A16" s="152">
        <v>81</v>
      </c>
      <c r="B16" s="146">
        <v>74.260000000000005</v>
      </c>
      <c r="C16" s="147" t="s">
        <v>169</v>
      </c>
      <c r="D16" s="148">
        <v>38067</v>
      </c>
      <c r="E16" s="159"/>
      <c r="F16" s="160" t="s">
        <v>255</v>
      </c>
      <c r="G16" s="150" t="s">
        <v>61</v>
      </c>
      <c r="H16" s="185">
        <v>84</v>
      </c>
      <c r="I16" s="186">
        <v>-88</v>
      </c>
      <c r="J16" s="186">
        <v>-88</v>
      </c>
      <c r="K16" s="185">
        <v>105</v>
      </c>
      <c r="L16" s="120">
        <v>110</v>
      </c>
      <c r="M16" s="120">
        <v>113</v>
      </c>
      <c r="N16" s="74">
        <f t="shared" si="0"/>
        <v>84</v>
      </c>
      <c r="O16" s="74">
        <f t="shared" si="1"/>
        <v>113</v>
      </c>
      <c r="P16" s="74">
        <f t="shared" si="2"/>
        <v>197</v>
      </c>
      <c r="Q16" s="75">
        <f t="shared" si="3"/>
        <v>250.83482201135374</v>
      </c>
      <c r="R16" s="75" t="str">
        <f>IF(OR(D16="",B16="",V16=""),"",IF(OR(C16="UM",C16="JM",C16="SM",C16="UK",C16="JK",C16="SK"),"",Q16*(IF(ABS(1900-YEAR((V16+1)-D16))&lt;29,0,(VLOOKUP((YEAR(V16)-YEAR(D16)),'Meltzer-Malone'!$A$3:$B$63,2))))))</f>
        <v/>
      </c>
      <c r="S16" s="79"/>
      <c r="T16" s="80"/>
      <c r="U16" s="78">
        <f t="shared" si="4"/>
        <v>1.2732732081794607</v>
      </c>
      <c r="V16" s="134">
        <f>R5</f>
        <v>43793</v>
      </c>
      <c r="W16" s="121"/>
      <c r="X16" s="121"/>
    </row>
    <row r="17" spans="1:25" s="12" customFormat="1" ht="20" customHeight="1" x14ac:dyDescent="0.3">
      <c r="A17" s="152">
        <v>67</v>
      </c>
      <c r="B17" s="146">
        <v>61.14</v>
      </c>
      <c r="C17" s="147" t="s">
        <v>169</v>
      </c>
      <c r="D17" s="148">
        <v>37999</v>
      </c>
      <c r="E17" s="149"/>
      <c r="F17" s="150" t="s">
        <v>256</v>
      </c>
      <c r="G17" s="150" t="s">
        <v>63</v>
      </c>
      <c r="H17" s="185">
        <v>54</v>
      </c>
      <c r="I17" s="186">
        <v>58</v>
      </c>
      <c r="J17" s="186">
        <v>62</v>
      </c>
      <c r="K17" s="185">
        <v>68</v>
      </c>
      <c r="L17" s="120">
        <v>73</v>
      </c>
      <c r="M17" s="120">
        <v>77</v>
      </c>
      <c r="N17" s="74">
        <f t="shared" si="0"/>
        <v>62</v>
      </c>
      <c r="O17" s="74">
        <f t="shared" si="1"/>
        <v>77</v>
      </c>
      <c r="P17" s="74">
        <f t="shared" si="2"/>
        <v>139</v>
      </c>
      <c r="Q17" s="75">
        <f t="shared" si="3"/>
        <v>199.8601256244603</v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/>
      <c r="U17" s="78">
        <f t="shared" si="4"/>
        <v>1.4378426303918006</v>
      </c>
      <c r="V17" s="134">
        <f>R5</f>
        <v>43793</v>
      </c>
      <c r="W17" s="121"/>
      <c r="X17" s="121"/>
    </row>
    <row r="18" spans="1:25" s="12" customFormat="1" ht="20" customHeight="1" x14ac:dyDescent="0.3">
      <c r="A18" s="112"/>
      <c r="B18" s="113"/>
      <c r="C18" s="114"/>
      <c r="D18" s="115"/>
      <c r="E18" s="116"/>
      <c r="F18" s="117"/>
      <c r="G18" s="118"/>
      <c r="H18" s="122"/>
      <c r="I18" s="123"/>
      <c r="J18" s="124"/>
      <c r="K18" s="119"/>
      <c r="L18" s="120"/>
      <c r="M18" s="120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 t="str">
        <f t="shared" si="4"/>
        <v/>
      </c>
      <c r="V18" s="134">
        <f>R5</f>
        <v>43793</v>
      </c>
      <c r="W18" s="121"/>
      <c r="X18" s="121"/>
    </row>
    <row r="19" spans="1:25" s="12" customFormat="1" ht="20" customHeight="1" x14ac:dyDescent="0.3">
      <c r="A19" s="112"/>
      <c r="B19" s="113"/>
      <c r="C19" s="114"/>
      <c r="D19" s="115"/>
      <c r="E19" s="116"/>
      <c r="F19" s="117"/>
      <c r="G19" s="118"/>
      <c r="H19" s="122"/>
      <c r="I19" s="123"/>
      <c r="J19" s="124"/>
      <c r="K19" s="119"/>
      <c r="L19" s="120"/>
      <c r="M19" s="120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 t="str">
        <f t="shared" si="4"/>
        <v/>
      </c>
      <c r="V19" s="134">
        <f>R5</f>
        <v>43793</v>
      </c>
      <c r="W19" s="121"/>
      <c r="X19" s="121"/>
    </row>
    <row r="20" spans="1:25" s="12" customFormat="1" ht="20" customHeight="1" x14ac:dyDescent="0.3">
      <c r="A20" s="112"/>
      <c r="B20" s="113"/>
      <c r="C20" s="114"/>
      <c r="D20" s="115"/>
      <c r="E20" s="116"/>
      <c r="F20" s="117"/>
      <c r="G20" s="118"/>
      <c r="H20" s="122"/>
      <c r="I20" s="123"/>
      <c r="J20" s="124"/>
      <c r="K20" s="119"/>
      <c r="L20" s="120"/>
      <c r="M20" s="120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 t="str">
        <f t="shared" si="4"/>
        <v/>
      </c>
      <c r="V20" s="134">
        <f>R5</f>
        <v>43793</v>
      </c>
      <c r="W20" s="121"/>
      <c r="X20" s="121"/>
      <c r="Y20" s="1"/>
    </row>
    <row r="21" spans="1:25" s="12" customFormat="1" ht="20" customHeight="1" x14ac:dyDescent="0.3">
      <c r="A21" s="112"/>
      <c r="B21" s="113"/>
      <c r="C21" s="114"/>
      <c r="D21" s="115"/>
      <c r="E21" s="116"/>
      <c r="F21" s="117"/>
      <c r="G21" s="118"/>
      <c r="H21" s="122"/>
      <c r="I21" s="123"/>
      <c r="J21" s="124"/>
      <c r="K21" s="119"/>
      <c r="L21" s="120"/>
      <c r="M21" s="120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 t="str">
        <f t="shared" si="4"/>
        <v/>
      </c>
      <c r="V21" s="134">
        <f>R5</f>
        <v>43793</v>
      </c>
      <c r="W21" s="121"/>
      <c r="X21" s="121"/>
      <c r="Y21" s="1"/>
    </row>
    <row r="22" spans="1:25" s="12" customFormat="1" ht="20" customHeight="1" x14ac:dyDescent="0.3">
      <c r="A22" s="112"/>
      <c r="B22" s="113"/>
      <c r="C22" s="114"/>
      <c r="D22" s="115"/>
      <c r="E22" s="116"/>
      <c r="F22" s="117"/>
      <c r="G22" s="118"/>
      <c r="H22" s="122"/>
      <c r="I22" s="123"/>
      <c r="J22" s="124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43793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43793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43793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81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85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110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257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111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198" t="s">
        <v>78</v>
      </c>
      <c r="D35" s="206"/>
      <c r="E35" s="206"/>
      <c r="F35" s="206"/>
      <c r="G35" s="52" t="s">
        <v>22</v>
      </c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29" priority="1" stopIfTrue="1" operator="between">
      <formula>1</formula>
      <formula>300</formula>
    </cfRule>
    <cfRule type="cellIs" dxfId="28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 xr:uid="{00000000-0002-0000-0900-000000000000}">
      <formula1>"40,45,49,55,59,64,71,76,81,+81,'+81,81+,87?+87,'+87,87+,49,55,61,67,73,81,89,96,102,+102,'+102,102+,109,+109,'+109,109+"</formula1>
    </dataValidation>
    <dataValidation type="list" allowBlank="1" showInputMessage="1" showErrorMessage="1" errorTitle="Feil_i_kategori" error="Feil verdi i kategori" sqref="C9:C24" xr:uid="{00000000-0002-0000-09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>
    <pageSetUpPr autoPageBreaks="0" fitToPage="1"/>
  </sheetPr>
  <dimension ref="A1:Y40"/>
  <sheetViews>
    <sheetView showGridLines="0" showRowColHeaders="0" showZeros="0" showOutlineSymbols="0" topLeftCell="A7" zoomScaleSheetLayoutView="75" workbookViewId="0">
      <selection activeCell="C17" sqref="C17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43793</v>
      </c>
      <c r="S5" s="143" t="s">
        <v>25</v>
      </c>
      <c r="T5" s="110">
        <v>11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45">
        <v>59</v>
      </c>
      <c r="B9" s="146">
        <v>55.14</v>
      </c>
      <c r="C9" s="147" t="s">
        <v>231</v>
      </c>
      <c r="D9" s="148">
        <v>34000</v>
      </c>
      <c r="E9" s="149"/>
      <c r="F9" s="150" t="s">
        <v>240</v>
      </c>
      <c r="G9" s="150" t="s">
        <v>136</v>
      </c>
      <c r="H9" s="185">
        <v>49</v>
      </c>
      <c r="I9" s="186">
        <v>51</v>
      </c>
      <c r="J9" s="186">
        <v>53</v>
      </c>
      <c r="K9" s="185">
        <v>59</v>
      </c>
      <c r="L9" s="120">
        <v>60</v>
      </c>
      <c r="M9" s="120">
        <v>-63</v>
      </c>
      <c r="N9" s="74">
        <f t="shared" ref="N9:N24" si="0">IF(MAX(H9:J9)&lt;0,0,TRUNC(MAX(H9:J9)/1)*1)</f>
        <v>53</v>
      </c>
      <c r="O9" s="74">
        <f t="shared" ref="O9:O24" si="1">IF(MAX(K9:M9)&lt;0,0,TRUNC(MAX(K9:M9)/1)*1)</f>
        <v>60</v>
      </c>
      <c r="P9" s="74">
        <f t="shared" ref="P9:P23" si="2">IF(N9=0,0,IF(O9=0,0,SUM(N9:O9)))</f>
        <v>113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161.54230521797862</v>
      </c>
      <c r="R9" s="75" t="str">
        <f>IF(OR(D9="",B9="",V9=""),"",IF(OR(C9="UM",C9="JM",C9="SM",C9="UK",C9="JK",C9="SK"),"",Q9*(IF(ABS(1900-YEAR((V9+1)-D9))&lt;29,0,(VLOOKUP((YEAR(V9)-YEAR(D9)),'Meltzer-Malone'!$A$3:$B$63,2))))))</f>
        <v/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1.4295779222829967</v>
      </c>
      <c r="V9" s="134">
        <f>R5</f>
        <v>43793</v>
      </c>
      <c r="W9" s="121"/>
      <c r="X9" s="121"/>
    </row>
    <row r="10" spans="1:24" s="12" customFormat="1" ht="20" customHeight="1" x14ac:dyDescent="0.3">
      <c r="A10" s="145">
        <v>81</v>
      </c>
      <c r="B10" s="146">
        <v>78.239999999999995</v>
      </c>
      <c r="C10" s="147" t="s">
        <v>231</v>
      </c>
      <c r="D10" s="148">
        <v>35560</v>
      </c>
      <c r="E10" s="149"/>
      <c r="F10" s="150" t="s">
        <v>241</v>
      </c>
      <c r="G10" s="150" t="s">
        <v>55</v>
      </c>
      <c r="H10" s="185">
        <v>-70</v>
      </c>
      <c r="I10" s="186">
        <v>-70</v>
      </c>
      <c r="J10" s="186">
        <v>-70</v>
      </c>
      <c r="K10" s="192" t="s">
        <v>196</v>
      </c>
      <c r="L10" s="194" t="s">
        <v>196</v>
      </c>
      <c r="M10" s="194" t="s">
        <v>196</v>
      </c>
      <c r="N10" s="74">
        <f t="shared" si="0"/>
        <v>0</v>
      </c>
      <c r="O10" s="74">
        <f t="shared" si="1"/>
        <v>0</v>
      </c>
      <c r="P10" s="74">
        <f t="shared" si="2"/>
        <v>0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0</v>
      </c>
      <c r="R10" s="75" t="str">
        <f>IF(OR(D10="",B10="",V10=""),"",IF(OR(C10="UM",C10="JM",C10="SM",C10="UK",C10="JK",C10="SK"),"",Q10*(IF(ABS(1900-YEAR((V10+1)-D10))&lt;29,0,(VLOOKUP((YEAR(V10)-YEAR(D10)),'Meltzer-Malone'!$A$3:$B$63,2))))))</f>
        <v/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1.1676605201308117</v>
      </c>
      <c r="V10" s="134">
        <f>R5</f>
        <v>43793</v>
      </c>
      <c r="W10" s="121"/>
      <c r="X10" s="121"/>
    </row>
    <row r="11" spans="1:24" s="12" customFormat="1" ht="20" customHeight="1" x14ac:dyDescent="0.3">
      <c r="A11" s="145">
        <v>59</v>
      </c>
      <c r="B11" s="146">
        <v>58.1</v>
      </c>
      <c r="C11" s="147" t="s">
        <v>231</v>
      </c>
      <c r="D11" s="148">
        <v>32270</v>
      </c>
      <c r="E11" s="149"/>
      <c r="F11" s="150" t="s">
        <v>242</v>
      </c>
      <c r="G11" s="150" t="s">
        <v>61</v>
      </c>
      <c r="H11" s="187">
        <v>49</v>
      </c>
      <c r="I11" s="188">
        <v>52</v>
      </c>
      <c r="J11" s="188">
        <v>54</v>
      </c>
      <c r="K11" s="187">
        <v>68</v>
      </c>
      <c r="L11" s="120">
        <v>72</v>
      </c>
      <c r="M11" s="120">
        <v>74</v>
      </c>
      <c r="N11" s="74">
        <f t="shared" si="0"/>
        <v>54</v>
      </c>
      <c r="O11" s="74">
        <f t="shared" si="1"/>
        <v>74</v>
      </c>
      <c r="P11" s="74">
        <f t="shared" si="2"/>
        <v>128</v>
      </c>
      <c r="Q11" s="75">
        <f t="shared" si="3"/>
        <v>176.59706672385457</v>
      </c>
      <c r="R11" s="75" t="str">
        <f>IF(OR(D11="",B11="",V11=""),"",IF(OR(C11="UM",C11="JM",C11="SM",C11="UK",C11="JK",C11="SK"),"",Q11*(IF(ABS(1900-YEAR((V11+1)-D11))&lt;29,0,(VLOOKUP((YEAR(V11)-YEAR(D11)),'Meltzer-Malone'!$A$3:$B$63,2))))))</f>
        <v/>
      </c>
      <c r="S11" s="79"/>
      <c r="T11" s="80"/>
      <c r="U11" s="78">
        <f t="shared" si="4"/>
        <v>1.3796645837801138</v>
      </c>
      <c r="V11" s="134">
        <f>R5</f>
        <v>43793</v>
      </c>
      <c r="W11" s="121"/>
      <c r="X11" s="121"/>
    </row>
    <row r="12" spans="1:24" s="12" customFormat="1" ht="20" customHeight="1" x14ac:dyDescent="0.3">
      <c r="A12" s="145">
        <v>64</v>
      </c>
      <c r="B12" s="146">
        <v>61.4</v>
      </c>
      <c r="C12" s="147" t="s">
        <v>231</v>
      </c>
      <c r="D12" s="148">
        <v>31822</v>
      </c>
      <c r="E12" s="149"/>
      <c r="F12" s="150" t="s">
        <v>243</v>
      </c>
      <c r="G12" s="150" t="s">
        <v>56</v>
      </c>
      <c r="H12" s="185">
        <v>64</v>
      </c>
      <c r="I12" s="186">
        <v>67</v>
      </c>
      <c r="J12" s="186">
        <v>-70</v>
      </c>
      <c r="K12" s="185">
        <v>84</v>
      </c>
      <c r="L12" s="125">
        <v>88</v>
      </c>
      <c r="M12" s="120">
        <v>-91</v>
      </c>
      <c r="N12" s="74">
        <f t="shared" si="0"/>
        <v>67</v>
      </c>
      <c r="O12" s="74">
        <f t="shared" si="1"/>
        <v>88</v>
      </c>
      <c r="P12" s="74">
        <f t="shared" si="2"/>
        <v>155</v>
      </c>
      <c r="Q12" s="75">
        <f t="shared" si="3"/>
        <v>206.38441214387942</v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>
        <f t="shared" si="4"/>
        <v>1.3315123364121253</v>
      </c>
      <c r="V12" s="134">
        <f>R5</f>
        <v>43793</v>
      </c>
      <c r="W12" s="121"/>
      <c r="X12" s="121"/>
    </row>
    <row r="13" spans="1:24" s="12" customFormat="1" ht="20" customHeight="1" x14ac:dyDescent="0.3">
      <c r="A13" s="145">
        <v>64</v>
      </c>
      <c r="B13" s="146">
        <v>63.78</v>
      </c>
      <c r="C13" s="147" t="s">
        <v>231</v>
      </c>
      <c r="D13" s="148">
        <v>33166</v>
      </c>
      <c r="E13" s="149"/>
      <c r="F13" s="150" t="s">
        <v>244</v>
      </c>
      <c r="G13" s="150" t="s">
        <v>55</v>
      </c>
      <c r="H13" s="185">
        <v>68</v>
      </c>
      <c r="I13" s="186">
        <v>71</v>
      </c>
      <c r="J13" s="186">
        <v>-74</v>
      </c>
      <c r="K13" s="185">
        <v>83</v>
      </c>
      <c r="L13" s="120">
        <v>86</v>
      </c>
      <c r="M13" s="120">
        <v>-88</v>
      </c>
      <c r="N13" s="74">
        <f t="shared" si="0"/>
        <v>71</v>
      </c>
      <c r="O13" s="74">
        <f t="shared" si="1"/>
        <v>86</v>
      </c>
      <c r="P13" s="74">
        <f t="shared" si="2"/>
        <v>157</v>
      </c>
      <c r="Q13" s="75">
        <f t="shared" si="3"/>
        <v>204.24350570745156</v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>
        <f t="shared" si="4"/>
        <v>1.3009140490920481</v>
      </c>
      <c r="V13" s="134">
        <f>R5</f>
        <v>43793</v>
      </c>
      <c r="W13" s="121"/>
      <c r="X13" s="121"/>
    </row>
    <row r="14" spans="1:24" s="12" customFormat="1" ht="20" customHeight="1" x14ac:dyDescent="0.3">
      <c r="A14" s="152"/>
      <c r="B14" s="146"/>
      <c r="C14" s="147"/>
      <c r="D14" s="148"/>
      <c r="E14" s="149"/>
      <c r="F14" s="150"/>
      <c r="G14" s="150"/>
      <c r="H14" s="185"/>
      <c r="I14" s="186"/>
      <c r="J14" s="186"/>
      <c r="K14" s="185"/>
      <c r="L14" s="120"/>
      <c r="M14" s="120"/>
      <c r="N14" s="74">
        <f t="shared" si="0"/>
        <v>0</v>
      </c>
      <c r="O14" s="74">
        <f t="shared" si="1"/>
        <v>0</v>
      </c>
      <c r="P14" s="74">
        <f t="shared" si="2"/>
        <v>0</v>
      </c>
      <c r="Q14" s="75" t="str">
        <f t="shared" si="3"/>
        <v/>
      </c>
      <c r="R14" s="75" t="str">
        <f>IF(OR(D14="",B14="",V14=""),"",IF(OR(C14="UM",C14="JM",C14="SM",C14="UK",C14="JK",C14="SK"),"",Q14*(IF(ABS(1900-YEAR((V14+1)-D14))&lt;29,0,(VLOOKUP((YEAR(V14)-YEAR(D14)),'Meltzer-Malone'!$A$3:$B$63,2))))))</f>
        <v/>
      </c>
      <c r="S14" s="79"/>
      <c r="T14" s="80" t="s">
        <v>20</v>
      </c>
      <c r="U14" s="78" t="str">
        <f t="shared" si="4"/>
        <v/>
      </c>
      <c r="V14" s="134">
        <f>R5</f>
        <v>43793</v>
      </c>
      <c r="W14" s="121"/>
      <c r="X14" s="121"/>
    </row>
    <row r="15" spans="1:24" s="12" customFormat="1" ht="20" customHeight="1" x14ac:dyDescent="0.3">
      <c r="A15" s="145">
        <v>64</v>
      </c>
      <c r="B15" s="146">
        <v>62.94</v>
      </c>
      <c r="C15" s="147" t="s">
        <v>231</v>
      </c>
      <c r="D15" s="148">
        <v>34222</v>
      </c>
      <c r="E15" s="149"/>
      <c r="F15" s="150" t="s">
        <v>245</v>
      </c>
      <c r="G15" s="150" t="s">
        <v>56</v>
      </c>
      <c r="H15" s="185">
        <v>65</v>
      </c>
      <c r="I15" s="186">
        <v>68</v>
      </c>
      <c r="J15" s="186">
        <v>-70</v>
      </c>
      <c r="K15" s="185">
        <v>89</v>
      </c>
      <c r="L15" s="120">
        <v>93</v>
      </c>
      <c r="M15" s="120">
        <v>95</v>
      </c>
      <c r="N15" s="74">
        <f t="shared" si="0"/>
        <v>68</v>
      </c>
      <c r="O15" s="74">
        <f t="shared" si="1"/>
        <v>95</v>
      </c>
      <c r="P15" s="74">
        <f t="shared" si="2"/>
        <v>163</v>
      </c>
      <c r="Q15" s="75">
        <f t="shared" si="3"/>
        <v>213.75067681856541</v>
      </c>
      <c r="R15" s="75" t="str">
        <f>IF(OR(D15="",B15="",V15=""),"",IF(OR(C15="UM",C15="JM",C15="SM",C15="UK",C15="JK",C15="SK"),"",Q15*(IF(ABS(1900-YEAR((V15+1)-D15))&lt;29,0,(VLOOKUP((YEAR(V15)-YEAR(D15)),'Meltzer-Malone'!$A$3:$B$63,2))))))</f>
        <v/>
      </c>
      <c r="S15" s="79"/>
      <c r="T15" s="80"/>
      <c r="U15" s="78">
        <f t="shared" si="4"/>
        <v>1.3113538455126712</v>
      </c>
      <c r="V15" s="134">
        <f>R5</f>
        <v>43793</v>
      </c>
      <c r="W15" s="121"/>
      <c r="X15" s="121"/>
    </row>
    <row r="16" spans="1:24" s="12" customFormat="1" ht="20" customHeight="1" x14ac:dyDescent="0.3">
      <c r="A16" s="152">
        <v>59</v>
      </c>
      <c r="B16" s="146">
        <v>55.18</v>
      </c>
      <c r="C16" s="147" t="s">
        <v>231</v>
      </c>
      <c r="D16" s="148">
        <v>33705</v>
      </c>
      <c r="E16" s="149"/>
      <c r="F16" s="150" t="s">
        <v>246</v>
      </c>
      <c r="G16" s="150" t="s">
        <v>61</v>
      </c>
      <c r="H16" s="187">
        <v>60</v>
      </c>
      <c r="I16" s="188">
        <v>-63</v>
      </c>
      <c r="J16" s="188">
        <v>-63</v>
      </c>
      <c r="K16" s="187">
        <v>70</v>
      </c>
      <c r="L16" s="120">
        <v>75</v>
      </c>
      <c r="M16" s="120">
        <v>-78</v>
      </c>
      <c r="N16" s="74">
        <f t="shared" si="0"/>
        <v>60</v>
      </c>
      <c r="O16" s="74">
        <f t="shared" si="1"/>
        <v>75</v>
      </c>
      <c r="P16" s="74">
        <f t="shared" si="2"/>
        <v>135</v>
      </c>
      <c r="Q16" s="75">
        <f t="shared" si="3"/>
        <v>192.89547125233628</v>
      </c>
      <c r="R16" s="75" t="str">
        <f>IF(OR(D16="",B16="",V16=""),"",IF(OR(C16="UM",C16="JM",C16="SM",C16="UK",C16="JK",C16="SK"),"",Q16*(IF(ABS(1900-YEAR((V16+1)-D16))&lt;29,0,(VLOOKUP((YEAR(V16)-YEAR(D16)),'Meltzer-Malone'!$A$3:$B$63,2))))))</f>
        <v/>
      </c>
      <c r="S16" s="79"/>
      <c r="T16" s="80"/>
      <c r="U16" s="78">
        <f t="shared" si="4"/>
        <v>1.4288553426098984</v>
      </c>
      <c r="V16" s="134">
        <f>R5</f>
        <v>43793</v>
      </c>
      <c r="W16" s="121"/>
      <c r="X16" s="121"/>
    </row>
    <row r="17" spans="1:25" s="12" customFormat="1" ht="20" customHeight="1" x14ac:dyDescent="0.3">
      <c r="A17" s="145">
        <v>55</v>
      </c>
      <c r="B17" s="146">
        <v>53.78</v>
      </c>
      <c r="C17" s="147" t="s">
        <v>154</v>
      </c>
      <c r="D17" s="148">
        <v>36561</v>
      </c>
      <c r="E17" s="149"/>
      <c r="F17" s="150" t="s">
        <v>191</v>
      </c>
      <c r="G17" s="150" t="s">
        <v>55</v>
      </c>
      <c r="H17" s="190">
        <v>65</v>
      </c>
      <c r="I17" s="191">
        <v>68</v>
      </c>
      <c r="J17" s="191">
        <v>-70</v>
      </c>
      <c r="K17" s="190">
        <v>77</v>
      </c>
      <c r="L17" s="120">
        <v>80</v>
      </c>
      <c r="M17" s="120">
        <v>82</v>
      </c>
      <c r="N17" s="74">
        <f t="shared" si="0"/>
        <v>68</v>
      </c>
      <c r="O17" s="74">
        <f t="shared" si="1"/>
        <v>82</v>
      </c>
      <c r="P17" s="74">
        <f t="shared" si="2"/>
        <v>150</v>
      </c>
      <c r="Q17" s="75">
        <f t="shared" si="3"/>
        <v>218.25070021357914</v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/>
      <c r="U17" s="78">
        <f t="shared" si="4"/>
        <v>1.4550046680905275</v>
      </c>
      <c r="V17" s="134">
        <f>R5</f>
        <v>43793</v>
      </c>
      <c r="W17" s="121"/>
      <c r="X17" s="121"/>
    </row>
    <row r="18" spans="1:25" s="12" customFormat="1" ht="20" customHeight="1" x14ac:dyDescent="0.3">
      <c r="A18" s="145">
        <v>64</v>
      </c>
      <c r="B18" s="146">
        <v>63.74</v>
      </c>
      <c r="C18" s="147" t="s">
        <v>231</v>
      </c>
      <c r="D18" s="148">
        <v>34764</v>
      </c>
      <c r="E18" s="149"/>
      <c r="F18" s="150" t="s">
        <v>247</v>
      </c>
      <c r="G18" s="150" t="s">
        <v>56</v>
      </c>
      <c r="H18" s="185">
        <v>72</v>
      </c>
      <c r="I18" s="186">
        <v>76</v>
      </c>
      <c r="J18" s="186">
        <v>-80</v>
      </c>
      <c r="K18" s="185">
        <v>92</v>
      </c>
      <c r="L18" s="120">
        <v>96</v>
      </c>
      <c r="M18" s="120">
        <v>100</v>
      </c>
      <c r="N18" s="74">
        <f t="shared" si="0"/>
        <v>76</v>
      </c>
      <c r="O18" s="74">
        <f t="shared" si="1"/>
        <v>100</v>
      </c>
      <c r="P18" s="74">
        <f t="shared" si="2"/>
        <v>176</v>
      </c>
      <c r="Q18" s="75">
        <f t="shared" si="3"/>
        <v>229.04686971294714</v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>
        <f t="shared" si="4"/>
        <v>1.3014026688235634</v>
      </c>
      <c r="V18" s="134">
        <f>R5</f>
        <v>43793</v>
      </c>
      <c r="W18" s="121"/>
      <c r="X18" s="121"/>
    </row>
    <row r="19" spans="1:25" s="12" customFormat="1" ht="20" customHeight="1" x14ac:dyDescent="0.3">
      <c r="A19" s="145">
        <v>64</v>
      </c>
      <c r="B19" s="146">
        <v>62.22</v>
      </c>
      <c r="C19" s="147" t="s">
        <v>231</v>
      </c>
      <c r="D19" s="148">
        <v>34631</v>
      </c>
      <c r="E19" s="149"/>
      <c r="F19" s="150" t="s">
        <v>248</v>
      </c>
      <c r="G19" s="150" t="s">
        <v>136</v>
      </c>
      <c r="H19" s="185">
        <v>58</v>
      </c>
      <c r="I19" s="186">
        <v>-61</v>
      </c>
      <c r="J19" s="186">
        <v>61</v>
      </c>
      <c r="K19" s="185">
        <v>78</v>
      </c>
      <c r="L19" s="120">
        <v>81</v>
      </c>
      <c r="M19" s="120">
        <v>-83</v>
      </c>
      <c r="N19" s="74">
        <f t="shared" si="0"/>
        <v>61</v>
      </c>
      <c r="O19" s="74">
        <f t="shared" si="1"/>
        <v>81</v>
      </c>
      <c r="P19" s="74">
        <f t="shared" si="2"/>
        <v>142</v>
      </c>
      <c r="Q19" s="75">
        <f t="shared" si="3"/>
        <v>187.52656902136422</v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>
        <f t="shared" si="4"/>
        <v>1.3206096409955228</v>
      </c>
      <c r="V19" s="134">
        <f>R5</f>
        <v>43793</v>
      </c>
      <c r="W19" s="121"/>
      <c r="X19" s="121"/>
    </row>
    <row r="20" spans="1:25" s="12" customFormat="1" ht="20" customHeight="1" x14ac:dyDescent="0.3">
      <c r="A20" s="112"/>
      <c r="B20" s="113"/>
      <c r="C20" s="114"/>
      <c r="D20" s="115"/>
      <c r="E20" s="116"/>
      <c r="F20" s="117"/>
      <c r="G20" s="118"/>
      <c r="H20" s="122"/>
      <c r="I20" s="123"/>
      <c r="J20" s="124"/>
      <c r="K20" s="119"/>
      <c r="L20" s="120"/>
      <c r="M20" s="120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 t="str">
        <f t="shared" si="4"/>
        <v/>
      </c>
      <c r="V20" s="134">
        <f>R5</f>
        <v>43793</v>
      </c>
      <c r="W20" s="121"/>
      <c r="X20" s="121"/>
      <c r="Y20" s="1"/>
    </row>
    <row r="21" spans="1:25" s="12" customFormat="1" ht="20" customHeight="1" x14ac:dyDescent="0.3">
      <c r="A21" s="112"/>
      <c r="B21" s="113"/>
      <c r="C21" s="114"/>
      <c r="D21" s="115"/>
      <c r="E21" s="116"/>
      <c r="F21" s="117"/>
      <c r="G21" s="118"/>
      <c r="H21" s="122"/>
      <c r="I21" s="123"/>
      <c r="J21" s="124"/>
      <c r="K21" s="119"/>
      <c r="L21" s="120"/>
      <c r="M21" s="120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 t="str">
        <f t="shared" si="4"/>
        <v/>
      </c>
      <c r="V21" s="134">
        <f>R5</f>
        <v>43793</v>
      </c>
      <c r="W21" s="121"/>
      <c r="X21" s="121"/>
      <c r="Y21" s="1"/>
    </row>
    <row r="22" spans="1:25" s="12" customFormat="1" ht="20" customHeight="1" x14ac:dyDescent="0.3">
      <c r="A22" s="112"/>
      <c r="B22" s="113"/>
      <c r="C22" s="114"/>
      <c r="D22" s="115"/>
      <c r="E22" s="116"/>
      <c r="F22" s="117"/>
      <c r="G22" s="118"/>
      <c r="H22" s="122"/>
      <c r="I22" s="123"/>
      <c r="J22" s="124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43793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43793</v>
      </c>
      <c r="W23" s="121"/>
      <c r="X23" s="121"/>
      <c r="Y23" s="1"/>
    </row>
    <row r="24" spans="1:25" s="12" customFormat="1" ht="20" customHeight="1" x14ac:dyDescent="0.3">
      <c r="A24" s="126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43793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92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81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89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98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74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206" t="s">
        <v>78</v>
      </c>
      <c r="D35" s="206"/>
      <c r="E35" s="206"/>
      <c r="F35" s="206"/>
      <c r="G35" s="52" t="s">
        <v>22</v>
      </c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27" priority="1" stopIfTrue="1" operator="between">
      <formula>1</formula>
      <formula>300</formula>
    </cfRule>
    <cfRule type="cellIs" dxfId="26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3" xr:uid="{00000000-0002-0000-0A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C9:C24" xr:uid="{00000000-0002-0000-0A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3">
    <pageSetUpPr autoPageBreaks="0" fitToPage="1"/>
  </sheetPr>
  <dimension ref="A1:Y40"/>
  <sheetViews>
    <sheetView showGridLines="0" showRowColHeaders="0" showZeros="0" showOutlineSymbols="0" zoomScaleSheetLayoutView="75" workbookViewId="0">
      <selection activeCell="H31" sqref="H31:T31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43793</v>
      </c>
      <c r="S5" s="143" t="s">
        <v>25</v>
      </c>
      <c r="T5" s="110">
        <v>12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45" t="s">
        <v>230</v>
      </c>
      <c r="B9" s="146">
        <v>87.84</v>
      </c>
      <c r="C9" s="147" t="s">
        <v>231</v>
      </c>
      <c r="D9" s="148">
        <v>33918</v>
      </c>
      <c r="E9" s="149"/>
      <c r="F9" s="150" t="s">
        <v>232</v>
      </c>
      <c r="G9" s="150" t="s">
        <v>61</v>
      </c>
      <c r="H9" s="187">
        <v>-85</v>
      </c>
      <c r="I9" s="188">
        <v>85</v>
      </c>
      <c r="J9" s="188">
        <v>88</v>
      </c>
      <c r="K9" s="187">
        <v>106</v>
      </c>
      <c r="L9" s="120">
        <v>110</v>
      </c>
      <c r="M9" s="120">
        <v>112</v>
      </c>
      <c r="N9" s="74">
        <f t="shared" ref="N9:N24" si="0">IF(MAX(H9:J9)&lt;0,0,TRUNC(MAX(H9:J9)/1)*1)</f>
        <v>88</v>
      </c>
      <c r="O9" s="74">
        <f t="shared" ref="O9:O24" si="1">IF(MAX(K9:M9)&lt;0,0,TRUNC(MAX(K9:M9)/1)*1)</f>
        <v>112</v>
      </c>
      <c r="P9" s="74">
        <f t="shared" ref="P9:P23" si="2">IF(N9=0,0,IF(O9=0,0,SUM(N9:O9)))</f>
        <v>200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222.45352999519855</v>
      </c>
      <c r="R9" s="75" t="str">
        <f>IF(OR(D9="",B9="",V9=""),"",IF(OR(C9="UM",C9="JM",C9="SM",C9="UK",C9="JK",C9="SK"),"",Q9*(IF(ABS(1900-YEAR((V9+1)-D9))&lt;29,0,(VLOOKUP((YEAR(V9)-YEAR(D9)),'Meltzer-Malone'!$A$3:$B$63,2))))))</f>
        <v/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1.1122676499759927</v>
      </c>
      <c r="V9" s="134">
        <f>R5</f>
        <v>43793</v>
      </c>
      <c r="W9" s="121"/>
      <c r="X9" s="121"/>
    </row>
    <row r="10" spans="1:24" s="12" customFormat="1" ht="20" customHeight="1" x14ac:dyDescent="0.3">
      <c r="A10" s="145">
        <v>76</v>
      </c>
      <c r="B10" s="146">
        <v>73.680000000000007</v>
      </c>
      <c r="C10" s="147" t="s">
        <v>231</v>
      </c>
      <c r="D10" s="148">
        <v>31365</v>
      </c>
      <c r="E10" s="149"/>
      <c r="F10" s="150" t="s">
        <v>233</v>
      </c>
      <c r="G10" s="150" t="s">
        <v>55</v>
      </c>
      <c r="H10" s="185">
        <v>-69</v>
      </c>
      <c r="I10" s="186">
        <v>-69</v>
      </c>
      <c r="J10" s="186">
        <v>69</v>
      </c>
      <c r="K10" s="185">
        <v>88</v>
      </c>
      <c r="L10" s="120">
        <v>92</v>
      </c>
      <c r="M10" s="120">
        <v>95</v>
      </c>
      <c r="N10" s="74">
        <f t="shared" si="0"/>
        <v>69</v>
      </c>
      <c r="O10" s="74">
        <f t="shared" si="1"/>
        <v>95</v>
      </c>
      <c r="P10" s="74">
        <f t="shared" si="2"/>
        <v>164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197.09330842687226</v>
      </c>
      <c r="R10" s="75" t="str">
        <f>IF(OR(D10="",B10="",V10=""),"",IF(OR(C10="UM",C10="JM",C10="SM",C10="UK",C10="JK",C10="SK"),"",Q10*(IF(ABS(1900-YEAR((V10+1)-D10))&lt;29,0,(VLOOKUP((YEAR(V10)-YEAR(D10)),'Meltzer-Malone'!$A$3:$B$63,2))))))</f>
        <v/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1.2017884660175138</v>
      </c>
      <c r="V10" s="134">
        <f>R5</f>
        <v>43793</v>
      </c>
      <c r="W10" s="121"/>
      <c r="X10" s="121"/>
    </row>
    <row r="11" spans="1:24" s="12" customFormat="1" ht="20" customHeight="1" x14ac:dyDescent="0.3">
      <c r="A11" s="145">
        <v>76</v>
      </c>
      <c r="B11" s="146">
        <v>72.06</v>
      </c>
      <c r="C11" s="147" t="s">
        <v>231</v>
      </c>
      <c r="D11" s="148">
        <v>32509</v>
      </c>
      <c r="E11" s="149"/>
      <c r="F11" s="150" t="s">
        <v>234</v>
      </c>
      <c r="G11" s="150" t="s">
        <v>56</v>
      </c>
      <c r="H11" s="185">
        <v>-83</v>
      </c>
      <c r="I11" s="186">
        <v>85</v>
      </c>
      <c r="J11" s="186">
        <v>-89</v>
      </c>
      <c r="K11" s="185">
        <v>96</v>
      </c>
      <c r="L11" s="120">
        <v>101</v>
      </c>
      <c r="M11" s="120">
        <v>-104</v>
      </c>
      <c r="N11" s="74">
        <f t="shared" si="0"/>
        <v>85</v>
      </c>
      <c r="O11" s="74">
        <f t="shared" si="1"/>
        <v>101</v>
      </c>
      <c r="P11" s="74">
        <f t="shared" si="2"/>
        <v>186</v>
      </c>
      <c r="Q11" s="75">
        <f t="shared" si="3"/>
        <v>226.07026212492829</v>
      </c>
      <c r="R11" s="75" t="str">
        <f>IF(OR(D11="",B11="",V11=""),"",IF(OR(C11="UM",C11="JM",C11="SM",C11="UK",C11="JK",C11="SK"),"",Q11*(IF(ABS(1900-YEAR((V11+1)-D11))&lt;29,0,(VLOOKUP((YEAR(V11)-YEAR(D11)),'Meltzer-Malone'!$A$3:$B$63,2))))))</f>
        <v/>
      </c>
      <c r="S11" s="79"/>
      <c r="T11" s="80"/>
      <c r="U11" s="78">
        <f t="shared" si="4"/>
        <v>1.2154315168006897</v>
      </c>
      <c r="V11" s="134">
        <f>R5</f>
        <v>43793</v>
      </c>
      <c r="W11" s="121"/>
      <c r="X11" s="121"/>
    </row>
    <row r="12" spans="1:24" s="12" customFormat="1" ht="20" customHeight="1" x14ac:dyDescent="0.3">
      <c r="A12" s="145">
        <v>64</v>
      </c>
      <c r="B12" s="165">
        <v>59.64</v>
      </c>
      <c r="C12" s="147" t="s">
        <v>231</v>
      </c>
      <c r="D12" s="148">
        <v>32737</v>
      </c>
      <c r="E12" s="149"/>
      <c r="F12" s="150" t="s">
        <v>235</v>
      </c>
      <c r="G12" s="150" t="s">
        <v>61</v>
      </c>
      <c r="H12" s="187">
        <v>78</v>
      </c>
      <c r="I12" s="188">
        <v>81</v>
      </c>
      <c r="J12" s="188">
        <v>84</v>
      </c>
      <c r="K12" s="187">
        <v>100</v>
      </c>
      <c r="L12" s="125">
        <v>-105</v>
      </c>
      <c r="M12" s="120">
        <v>105</v>
      </c>
      <c r="N12" s="74">
        <f t="shared" si="0"/>
        <v>84</v>
      </c>
      <c r="O12" s="74">
        <f t="shared" si="1"/>
        <v>105</v>
      </c>
      <c r="P12" s="74">
        <f t="shared" si="2"/>
        <v>189</v>
      </c>
      <c r="Q12" s="75">
        <f t="shared" si="3"/>
        <v>256.34025838315915</v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>
        <f t="shared" si="4"/>
        <v>1.3562976634029584</v>
      </c>
      <c r="V12" s="134">
        <f>R5</f>
        <v>43793</v>
      </c>
      <c r="W12" s="121"/>
      <c r="X12" s="121"/>
    </row>
    <row r="13" spans="1:24" s="12" customFormat="1" ht="20" customHeight="1" x14ac:dyDescent="0.3">
      <c r="A13" s="152">
        <v>59</v>
      </c>
      <c r="B13" s="146">
        <v>55.1</v>
      </c>
      <c r="C13" s="147" t="s">
        <v>231</v>
      </c>
      <c r="D13" s="148">
        <v>31750</v>
      </c>
      <c r="E13" s="149"/>
      <c r="F13" s="163" t="s">
        <v>236</v>
      </c>
      <c r="G13" s="150" t="s">
        <v>136</v>
      </c>
      <c r="H13" s="187">
        <v>50</v>
      </c>
      <c r="I13" s="188">
        <v>55</v>
      </c>
      <c r="J13" s="188">
        <v>-56</v>
      </c>
      <c r="K13" s="187">
        <v>65</v>
      </c>
      <c r="L13" s="120">
        <v>70</v>
      </c>
      <c r="M13" s="120">
        <v>-71</v>
      </c>
      <c r="N13" s="74">
        <f t="shared" si="0"/>
        <v>55</v>
      </c>
      <c r="O13" s="74">
        <f t="shared" si="1"/>
        <v>70</v>
      </c>
      <c r="P13" s="74">
        <f t="shared" si="2"/>
        <v>125</v>
      </c>
      <c r="Q13" s="75">
        <f t="shared" si="3"/>
        <v>178.78773806899417</v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>
        <f t="shared" si="4"/>
        <v>1.4303019045519534</v>
      </c>
      <c r="V13" s="134">
        <f>R5</f>
        <v>43793</v>
      </c>
      <c r="W13" s="121"/>
      <c r="X13" s="121"/>
    </row>
    <row r="14" spans="1:24" s="12" customFormat="1" ht="20" customHeight="1" x14ac:dyDescent="0.3">
      <c r="A14" s="152"/>
      <c r="B14" s="146"/>
      <c r="C14" s="147"/>
      <c r="D14" s="148"/>
      <c r="E14" s="149"/>
      <c r="F14" s="150"/>
      <c r="G14" s="150"/>
      <c r="H14" s="185"/>
      <c r="I14" s="186"/>
      <c r="J14" s="186"/>
      <c r="K14" s="185"/>
      <c r="L14" s="120"/>
      <c r="M14" s="120"/>
      <c r="N14" s="74">
        <f t="shared" si="0"/>
        <v>0</v>
      </c>
      <c r="O14" s="74">
        <f t="shared" si="1"/>
        <v>0</v>
      </c>
      <c r="P14" s="74">
        <f t="shared" si="2"/>
        <v>0</v>
      </c>
      <c r="Q14" s="75" t="str">
        <f t="shared" si="3"/>
        <v/>
      </c>
      <c r="R14" s="75" t="str">
        <f>IF(OR(D14="",B14="",V14=""),"",IF(OR(C14="UM",C14="JM",C14="SM",C14="UK",C14="JK",C14="SK"),"",Q14*(IF(ABS(1900-YEAR((V14+1)-D14))&lt;29,0,(VLOOKUP((YEAR(V14)-YEAR(D14)),'Meltzer-Malone'!$A$3:$B$63,2))))))</f>
        <v/>
      </c>
      <c r="S14" s="79"/>
      <c r="T14" s="80" t="s">
        <v>20</v>
      </c>
      <c r="U14" s="78" t="str">
        <f t="shared" si="4"/>
        <v/>
      </c>
      <c r="V14" s="134">
        <f>R5</f>
        <v>43793</v>
      </c>
      <c r="W14" s="121"/>
      <c r="X14" s="121"/>
    </row>
    <row r="15" spans="1:24" s="12" customFormat="1" ht="20" customHeight="1" x14ac:dyDescent="0.3">
      <c r="A15" s="152">
        <v>71</v>
      </c>
      <c r="B15" s="146">
        <v>67.78</v>
      </c>
      <c r="C15" s="147" t="s">
        <v>134</v>
      </c>
      <c r="D15" s="148">
        <v>30714</v>
      </c>
      <c r="E15" s="149"/>
      <c r="F15" s="163" t="s">
        <v>142</v>
      </c>
      <c r="G15" s="150" t="s">
        <v>56</v>
      </c>
      <c r="H15" s="187">
        <v>77</v>
      </c>
      <c r="I15" s="188">
        <v>81</v>
      </c>
      <c r="J15" s="188">
        <v>85</v>
      </c>
      <c r="K15" s="187">
        <v>97</v>
      </c>
      <c r="L15" s="120">
        <v>101</v>
      </c>
      <c r="M15" s="120">
        <v>-105</v>
      </c>
      <c r="N15" s="74">
        <f t="shared" si="0"/>
        <v>85</v>
      </c>
      <c r="O15" s="74">
        <f t="shared" si="1"/>
        <v>101</v>
      </c>
      <c r="P15" s="74">
        <f t="shared" si="2"/>
        <v>186</v>
      </c>
      <c r="Q15" s="75">
        <f t="shared" si="3"/>
        <v>233.61514199860252</v>
      </c>
      <c r="R15" s="75">
        <f>IF(OR(D15="",B15="",V15=""),"",IF(OR(C15="UM",C15="JM",C15="SM",C15="UK",C15="JK",C15="SK"),"",Q15*(IF(ABS(1900-YEAR((V15+1)-D15))&lt;29,0,(VLOOKUP((YEAR(V15)-YEAR(D15)),'Meltzer-Malone'!$A$3:$B$63,2))))))</f>
        <v>250.43543222250193</v>
      </c>
      <c r="S15" s="79"/>
      <c r="T15" s="80"/>
      <c r="U15" s="78">
        <f t="shared" si="4"/>
        <v>1.2559953870892608</v>
      </c>
      <c r="V15" s="134">
        <f>R5</f>
        <v>43793</v>
      </c>
      <c r="W15" s="121"/>
      <c r="X15" s="121"/>
    </row>
    <row r="16" spans="1:24" s="12" customFormat="1" ht="20" customHeight="1" x14ac:dyDescent="0.3">
      <c r="A16" s="145">
        <v>76</v>
      </c>
      <c r="B16" s="146">
        <v>73</v>
      </c>
      <c r="C16" s="147" t="s">
        <v>231</v>
      </c>
      <c r="D16" s="148">
        <v>33780</v>
      </c>
      <c r="E16" s="149"/>
      <c r="F16" s="150" t="s">
        <v>237</v>
      </c>
      <c r="G16" s="150" t="s">
        <v>136</v>
      </c>
      <c r="H16" s="185">
        <v>60</v>
      </c>
      <c r="I16" s="186">
        <v>65</v>
      </c>
      <c r="J16" s="186">
        <v>-70</v>
      </c>
      <c r="K16" s="185">
        <v>80</v>
      </c>
      <c r="L16" s="120">
        <v>-85</v>
      </c>
      <c r="M16" s="120">
        <v>85</v>
      </c>
      <c r="N16" s="74">
        <f t="shared" si="0"/>
        <v>65</v>
      </c>
      <c r="O16" s="74">
        <f t="shared" si="1"/>
        <v>85</v>
      </c>
      <c r="P16" s="74">
        <f t="shared" si="2"/>
        <v>150</v>
      </c>
      <c r="Q16" s="75">
        <f t="shared" si="3"/>
        <v>181.11152986725702</v>
      </c>
      <c r="R16" s="75" t="str">
        <f>IF(OR(D16="",B16="",V16=""),"",IF(OR(C16="UM",C16="JM",C16="SM",C16="UK",C16="JK",C16="SK"),"",Q16*(IF(ABS(1900-YEAR((V16+1)-D16))&lt;29,0,(VLOOKUP((YEAR(V16)-YEAR(D16)),'Meltzer-Malone'!$A$3:$B$63,2))))))</f>
        <v/>
      </c>
      <c r="S16" s="79"/>
      <c r="T16" s="80"/>
      <c r="U16" s="78">
        <f t="shared" si="4"/>
        <v>1.2074101991150468</v>
      </c>
      <c r="V16" s="134">
        <f>R5</f>
        <v>43793</v>
      </c>
      <c r="W16" s="121"/>
      <c r="X16" s="121"/>
    </row>
    <row r="17" spans="1:25" s="12" customFormat="1" ht="20" customHeight="1" x14ac:dyDescent="0.3">
      <c r="A17" s="145">
        <v>71</v>
      </c>
      <c r="B17" s="165">
        <v>66.94</v>
      </c>
      <c r="C17" s="147" t="s">
        <v>231</v>
      </c>
      <c r="D17" s="148">
        <v>33735</v>
      </c>
      <c r="E17" s="149"/>
      <c r="F17" s="150" t="s">
        <v>238</v>
      </c>
      <c r="G17" s="150" t="s">
        <v>61</v>
      </c>
      <c r="H17" s="187">
        <v>83</v>
      </c>
      <c r="I17" s="188">
        <v>86</v>
      </c>
      <c r="J17" s="188">
        <v>88</v>
      </c>
      <c r="K17" s="187">
        <v>98</v>
      </c>
      <c r="L17" s="120">
        <v>102</v>
      </c>
      <c r="M17" s="120">
        <v>105</v>
      </c>
      <c r="N17" s="74">
        <f t="shared" si="0"/>
        <v>88</v>
      </c>
      <c r="O17" s="74">
        <f t="shared" si="1"/>
        <v>105</v>
      </c>
      <c r="P17" s="74">
        <f t="shared" si="2"/>
        <v>193</v>
      </c>
      <c r="Q17" s="75">
        <f t="shared" si="3"/>
        <v>244.10960176437337</v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/>
      <c r="U17" s="78">
        <f t="shared" si="4"/>
        <v>1.2648165894527117</v>
      </c>
      <c r="V17" s="134">
        <f>R5</f>
        <v>43793</v>
      </c>
      <c r="W17" s="121"/>
      <c r="X17" s="121"/>
    </row>
    <row r="18" spans="1:25" s="12" customFormat="1" ht="20" customHeight="1" x14ac:dyDescent="0.3">
      <c r="A18" s="145">
        <v>55</v>
      </c>
      <c r="B18" s="146">
        <v>54.7</v>
      </c>
      <c r="C18" s="147" t="s">
        <v>231</v>
      </c>
      <c r="D18" s="148">
        <v>34413</v>
      </c>
      <c r="E18" s="149"/>
      <c r="F18" s="150" t="s">
        <v>239</v>
      </c>
      <c r="G18" s="150" t="s">
        <v>55</v>
      </c>
      <c r="H18" s="185">
        <v>-77</v>
      </c>
      <c r="I18" s="186">
        <v>77</v>
      </c>
      <c r="J18" s="186">
        <v>80</v>
      </c>
      <c r="K18" s="185">
        <v>95</v>
      </c>
      <c r="L18" s="120">
        <v>-99</v>
      </c>
      <c r="M18" s="120">
        <v>99</v>
      </c>
      <c r="N18" s="74">
        <f t="shared" si="0"/>
        <v>80</v>
      </c>
      <c r="O18" s="74">
        <f t="shared" si="1"/>
        <v>99</v>
      </c>
      <c r="P18" s="74">
        <f t="shared" si="2"/>
        <v>179</v>
      </c>
      <c r="Q18" s="75">
        <f t="shared" si="3"/>
        <v>257.33392219162232</v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>
        <f t="shared" si="4"/>
        <v>1.4376196770481693</v>
      </c>
      <c r="V18" s="134">
        <f>R5</f>
        <v>43793</v>
      </c>
      <c r="W18" s="121"/>
      <c r="X18" s="121"/>
    </row>
    <row r="19" spans="1:25" s="12" customFormat="1" ht="20" customHeight="1" x14ac:dyDescent="0.3">
      <c r="A19" s="152">
        <v>71</v>
      </c>
      <c r="B19" s="146">
        <v>67.239999999999995</v>
      </c>
      <c r="C19" s="147" t="s">
        <v>134</v>
      </c>
      <c r="D19" s="148">
        <v>30112</v>
      </c>
      <c r="E19" s="149"/>
      <c r="F19" s="163" t="s">
        <v>143</v>
      </c>
      <c r="G19" s="150" t="s">
        <v>136</v>
      </c>
      <c r="H19" s="187">
        <v>70</v>
      </c>
      <c r="I19" s="188">
        <v>75</v>
      </c>
      <c r="J19" s="188">
        <v>80</v>
      </c>
      <c r="K19" s="187">
        <v>90</v>
      </c>
      <c r="L19" s="120">
        <v>95</v>
      </c>
      <c r="M19" s="120">
        <v>100</v>
      </c>
      <c r="N19" s="74">
        <f t="shared" si="0"/>
        <v>80</v>
      </c>
      <c r="O19" s="74">
        <f t="shared" si="1"/>
        <v>100</v>
      </c>
      <c r="P19" s="74">
        <f t="shared" si="2"/>
        <v>180</v>
      </c>
      <c r="Q19" s="75">
        <f t="shared" si="3"/>
        <v>227.09359079351296</v>
      </c>
      <c r="R19" s="75">
        <f>IF(OR(D19="",B19="",V19=""),"",IF(OR(C19="UM",C19="JM",C19="SM",C19="UK",C19="JK",C19="SK"),"",Q19*(IF(ABS(1900-YEAR((V19+1)-D19))&lt;29,0,(VLOOKUP((YEAR(V19)-YEAR(D19)),'Meltzer-Malone'!$A$3:$B$63,2))))))</f>
        <v>248.89457550969021</v>
      </c>
      <c r="S19" s="79"/>
      <c r="T19" s="80"/>
      <c r="U19" s="78">
        <f t="shared" si="4"/>
        <v>1.2616310599639609</v>
      </c>
      <c r="V19" s="134">
        <f>R5</f>
        <v>43793</v>
      </c>
      <c r="W19" s="121"/>
      <c r="X19" s="121"/>
    </row>
    <row r="20" spans="1:25" s="12" customFormat="1" ht="20" customHeight="1" x14ac:dyDescent="0.3">
      <c r="A20" s="112"/>
      <c r="B20" s="113"/>
      <c r="C20" s="114"/>
      <c r="D20" s="115"/>
      <c r="E20" s="116"/>
      <c r="F20" s="117"/>
      <c r="G20" s="118"/>
      <c r="H20" s="122"/>
      <c r="I20" s="123"/>
      <c r="J20" s="124"/>
      <c r="K20" s="119"/>
      <c r="L20" s="120"/>
      <c r="M20" s="120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 t="str">
        <f t="shared" si="4"/>
        <v/>
      </c>
      <c r="V20" s="134">
        <f>R5</f>
        <v>43793</v>
      </c>
      <c r="W20" s="121"/>
      <c r="X20" s="121"/>
      <c r="Y20" s="1"/>
    </row>
    <row r="21" spans="1:25" s="12" customFormat="1" ht="20" customHeight="1" x14ac:dyDescent="0.3">
      <c r="A21" s="112"/>
      <c r="B21" s="113"/>
      <c r="C21" s="114"/>
      <c r="D21" s="115"/>
      <c r="E21" s="116"/>
      <c r="F21" s="117"/>
      <c r="G21" s="118"/>
      <c r="H21" s="122"/>
      <c r="I21" s="123"/>
      <c r="J21" s="124"/>
      <c r="K21" s="119"/>
      <c r="L21" s="120"/>
      <c r="M21" s="120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 t="str">
        <f t="shared" si="4"/>
        <v/>
      </c>
      <c r="V21" s="134">
        <f>R5</f>
        <v>43793</v>
      </c>
      <c r="W21" s="121"/>
      <c r="X21" s="121"/>
      <c r="Y21" s="1"/>
    </row>
    <row r="22" spans="1:25" s="12" customFormat="1" ht="20" customHeight="1" x14ac:dyDescent="0.3">
      <c r="A22" s="112"/>
      <c r="B22" s="113"/>
      <c r="C22" s="114"/>
      <c r="D22" s="115"/>
      <c r="E22" s="116"/>
      <c r="F22" s="117"/>
      <c r="G22" s="118"/>
      <c r="H22" s="122"/>
      <c r="I22" s="123"/>
      <c r="J22" s="124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43793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43793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43793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90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82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91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258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106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206" t="s">
        <v>78</v>
      </c>
      <c r="D35" s="206"/>
      <c r="E35" s="206"/>
      <c r="F35" s="206"/>
      <c r="G35" s="52" t="s">
        <v>22</v>
      </c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25" priority="1" stopIfTrue="1" operator="between">
      <formula>1</formula>
      <formula>300</formula>
    </cfRule>
    <cfRule type="cellIs" dxfId="24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 xr:uid="{00000000-0002-0000-0B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_i_kategori" error="Feil verdi i kategori" sqref="C9:C24" xr:uid="{00000000-0002-0000-0B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4">
    <pageSetUpPr autoPageBreaks="0" fitToPage="1"/>
  </sheetPr>
  <dimension ref="A1:Y40"/>
  <sheetViews>
    <sheetView showGridLines="0" showRowColHeaders="0" showZeros="0" showOutlineSymbols="0" topLeftCell="A2" zoomScaleSheetLayoutView="75" workbookViewId="0">
      <selection activeCell="H26" sqref="H26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43793</v>
      </c>
      <c r="S5" s="143" t="s">
        <v>25</v>
      </c>
      <c r="T5" s="110">
        <v>13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45">
        <v>81</v>
      </c>
      <c r="B9" s="146">
        <v>73.459999999999994</v>
      </c>
      <c r="C9" s="147" t="s">
        <v>169</v>
      </c>
      <c r="D9" s="148">
        <v>37831</v>
      </c>
      <c r="E9" s="149"/>
      <c r="F9" s="163" t="s">
        <v>177</v>
      </c>
      <c r="G9" s="150" t="s">
        <v>61</v>
      </c>
      <c r="H9" s="187">
        <v>80</v>
      </c>
      <c r="I9" s="188">
        <v>-83</v>
      </c>
      <c r="J9" s="188">
        <v>83</v>
      </c>
      <c r="K9" s="187">
        <v>95</v>
      </c>
      <c r="L9" s="120">
        <v>-99</v>
      </c>
      <c r="M9" s="120">
        <v>-99</v>
      </c>
      <c r="N9" s="74">
        <f t="shared" ref="N9:N24" si="0">IF(MAX(H9:J9)&lt;0,0,TRUNC(MAX(H9:J9)/1)*1)</f>
        <v>83</v>
      </c>
      <c r="O9" s="74">
        <f t="shared" ref="O9:O24" si="1">IF(MAX(K9:M9)&lt;0,0,TRUNC(MAX(K9:M9)/1)*1)</f>
        <v>95</v>
      </c>
      <c r="P9" s="74">
        <f t="shared" ref="P9:P23" si="2">IF(N9=0,0,IF(O9=0,0,SUM(N9:O9)))</f>
        <v>178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228.03462797122415</v>
      </c>
      <c r="R9" s="75" t="str">
        <f>IF(OR(D9="",B9="",V9=""),"",IF(OR(C9="UM",C9="JM",C9="SM",C9="UK",C9="JK",C9="SK"),"",Q9*(IF(ABS(1900-YEAR((V9+1)-D9))&lt;29,0,(VLOOKUP((YEAR(V9)-YEAR(D9)),'Meltzer-Malone'!$A$3:$B$63,2))))))</f>
        <v/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1.2810934155686751</v>
      </c>
      <c r="V9" s="134">
        <f>R5</f>
        <v>43793</v>
      </c>
      <c r="W9" s="121"/>
      <c r="X9" s="121"/>
    </row>
    <row r="10" spans="1:24" s="12" customFormat="1" ht="20" customHeight="1" x14ac:dyDescent="0.3">
      <c r="A10" s="152">
        <v>73</v>
      </c>
      <c r="B10" s="146">
        <v>67.86</v>
      </c>
      <c r="C10" s="147" t="s">
        <v>209</v>
      </c>
      <c r="D10" s="148">
        <v>31229</v>
      </c>
      <c r="E10" s="149"/>
      <c r="F10" s="150" t="s">
        <v>210</v>
      </c>
      <c r="G10" s="150" t="s">
        <v>56</v>
      </c>
      <c r="H10" s="185">
        <v>85</v>
      </c>
      <c r="I10" s="186">
        <v>88</v>
      </c>
      <c r="J10" s="186">
        <v>-91</v>
      </c>
      <c r="K10" s="185">
        <v>112</v>
      </c>
      <c r="L10" s="120">
        <v>116</v>
      </c>
      <c r="M10" s="120">
        <v>118</v>
      </c>
      <c r="N10" s="74">
        <f t="shared" si="0"/>
        <v>88</v>
      </c>
      <c r="O10" s="74">
        <f t="shared" si="1"/>
        <v>118</v>
      </c>
      <c r="P10" s="74">
        <f t="shared" si="2"/>
        <v>206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276.64890488942257</v>
      </c>
      <c r="R10" s="75" t="str">
        <f>IF(OR(D10="",B10="",V10=""),"",IF(OR(C10="UM",C10="JM",C10="SM",C10="UK",C10="JK",C10="SK"),"",Q10*(IF(ABS(1900-YEAR((V10+1)-D10))&lt;29,0,(VLOOKUP((YEAR(V10)-YEAR(D10)),'Meltzer-Malone'!$A$3:$B$63,2))))))</f>
        <v/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1.3429558489777795</v>
      </c>
      <c r="V10" s="134">
        <f>R5</f>
        <v>43793</v>
      </c>
      <c r="W10" s="121"/>
      <c r="X10" s="121"/>
    </row>
    <row r="11" spans="1:24" s="12" customFormat="1" ht="20" customHeight="1" x14ac:dyDescent="0.3">
      <c r="A11" s="145">
        <v>89</v>
      </c>
      <c r="B11" s="146">
        <v>88.52</v>
      </c>
      <c r="C11" s="147" t="s">
        <v>209</v>
      </c>
      <c r="D11" s="148">
        <v>34617</v>
      </c>
      <c r="E11" s="149"/>
      <c r="F11" s="150" t="s">
        <v>211</v>
      </c>
      <c r="G11" s="150" t="s">
        <v>55</v>
      </c>
      <c r="H11" s="185">
        <v>102</v>
      </c>
      <c r="I11" s="186">
        <v>107</v>
      </c>
      <c r="J11" s="186">
        <v>-111</v>
      </c>
      <c r="K11" s="185">
        <v>121</v>
      </c>
      <c r="L11" s="120">
        <v>126</v>
      </c>
      <c r="M11" s="120">
        <v>130</v>
      </c>
      <c r="N11" s="74">
        <f t="shared" si="0"/>
        <v>107</v>
      </c>
      <c r="O11" s="74">
        <f t="shared" si="1"/>
        <v>130</v>
      </c>
      <c r="P11" s="74">
        <f t="shared" si="2"/>
        <v>237</v>
      </c>
      <c r="Q11" s="75">
        <f t="shared" si="3"/>
        <v>276.17911909777331</v>
      </c>
      <c r="R11" s="75" t="str">
        <f>IF(OR(D11="",B11="",V11=""),"",IF(OR(C11="UM",C11="JM",C11="SM",C11="UK",C11="JK",C11="SK"),"",Q11*(IF(ABS(1900-YEAR((V11+1)-D11))&lt;29,0,(VLOOKUP((YEAR(V11)-YEAR(D11)),'Meltzer-Malone'!$A$3:$B$63,2))))))</f>
        <v/>
      </c>
      <c r="S11" s="79"/>
      <c r="T11" s="80"/>
      <c r="U11" s="78">
        <f t="shared" si="4"/>
        <v>1.16531273880917</v>
      </c>
      <c r="V11" s="134">
        <f>R5</f>
        <v>43793</v>
      </c>
      <c r="W11" s="121"/>
      <c r="X11" s="121"/>
    </row>
    <row r="12" spans="1:24" s="12" customFormat="1" ht="20" customHeight="1" x14ac:dyDescent="0.3">
      <c r="A12" s="152">
        <v>102</v>
      </c>
      <c r="B12" s="146">
        <v>95.7</v>
      </c>
      <c r="C12" s="147" t="s">
        <v>169</v>
      </c>
      <c r="D12" s="148">
        <v>37350</v>
      </c>
      <c r="E12" s="149"/>
      <c r="F12" s="150" t="s">
        <v>212</v>
      </c>
      <c r="G12" s="150" t="s">
        <v>64</v>
      </c>
      <c r="H12" s="187">
        <v>80</v>
      </c>
      <c r="I12" s="188">
        <v>85</v>
      </c>
      <c r="J12" s="188">
        <v>88</v>
      </c>
      <c r="K12" s="187">
        <v>103</v>
      </c>
      <c r="L12" s="125">
        <v>107</v>
      </c>
      <c r="M12" s="120">
        <v>110</v>
      </c>
      <c r="N12" s="74">
        <f t="shared" si="0"/>
        <v>88</v>
      </c>
      <c r="O12" s="74">
        <f t="shared" si="1"/>
        <v>110</v>
      </c>
      <c r="P12" s="74">
        <f t="shared" si="2"/>
        <v>198</v>
      </c>
      <c r="Q12" s="75">
        <f t="shared" si="3"/>
        <v>223.26922030851068</v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>
        <f t="shared" si="4"/>
        <v>1.127622324790458</v>
      </c>
      <c r="V12" s="134">
        <f>R5</f>
        <v>43793</v>
      </c>
      <c r="W12" s="121"/>
      <c r="X12" s="121"/>
    </row>
    <row r="13" spans="1:24" s="12" customFormat="1" ht="20" customHeight="1" x14ac:dyDescent="0.3">
      <c r="A13" s="161"/>
      <c r="B13" s="154"/>
      <c r="C13" s="155"/>
      <c r="D13" s="156"/>
      <c r="E13" s="157"/>
      <c r="F13" s="158"/>
      <c r="G13" s="158"/>
      <c r="H13" s="190"/>
      <c r="I13" s="191"/>
      <c r="J13" s="191"/>
      <c r="K13" s="190"/>
      <c r="L13" s="120"/>
      <c r="M13" s="120"/>
      <c r="N13" s="74">
        <f t="shared" si="0"/>
        <v>0</v>
      </c>
      <c r="O13" s="74">
        <f t="shared" si="1"/>
        <v>0</v>
      </c>
      <c r="P13" s="74">
        <f t="shared" si="2"/>
        <v>0</v>
      </c>
      <c r="Q13" s="75" t="str">
        <f t="shared" si="3"/>
        <v/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 t="str">
        <f t="shared" si="4"/>
        <v/>
      </c>
      <c r="V13" s="134">
        <f>R5</f>
        <v>43793</v>
      </c>
      <c r="W13" s="121"/>
      <c r="X13" s="121"/>
    </row>
    <row r="14" spans="1:24" s="12" customFormat="1" ht="20" customHeight="1" x14ac:dyDescent="0.3">
      <c r="A14" s="152">
        <v>81</v>
      </c>
      <c r="B14" s="146">
        <v>73.459999999999994</v>
      </c>
      <c r="C14" s="147" t="s">
        <v>209</v>
      </c>
      <c r="D14" s="148">
        <v>35283</v>
      </c>
      <c r="E14" s="149"/>
      <c r="F14" s="150" t="s">
        <v>213</v>
      </c>
      <c r="G14" s="150" t="s">
        <v>56</v>
      </c>
      <c r="H14" s="187">
        <v>92</v>
      </c>
      <c r="I14" s="188">
        <v>96</v>
      </c>
      <c r="J14" s="188">
        <v>100</v>
      </c>
      <c r="K14" s="187">
        <v>107</v>
      </c>
      <c r="L14" s="120">
        <v>-112</v>
      </c>
      <c r="M14" s="120">
        <v>-116</v>
      </c>
      <c r="N14" s="74">
        <f t="shared" si="0"/>
        <v>100</v>
      </c>
      <c r="O14" s="74">
        <f t="shared" si="1"/>
        <v>107</v>
      </c>
      <c r="P14" s="74">
        <f t="shared" si="2"/>
        <v>207</v>
      </c>
      <c r="Q14" s="75">
        <f t="shared" si="3"/>
        <v>265.18633702271575</v>
      </c>
      <c r="R14" s="75" t="str">
        <f>IF(OR(D14="",B14="",V14=""),"",IF(OR(C14="UM",C14="JM",C14="SM",C14="UK",C14="JK",C14="SK"),"",Q14*(IF(ABS(1900-YEAR((V14+1)-D14))&lt;29,0,(VLOOKUP((YEAR(V14)-YEAR(D14)),'Meltzer-Malone'!$A$3:$B$63,2))))))</f>
        <v/>
      </c>
      <c r="S14" s="79"/>
      <c r="T14" s="80" t="s">
        <v>20</v>
      </c>
      <c r="U14" s="78">
        <f t="shared" si="4"/>
        <v>1.2810934155686751</v>
      </c>
      <c r="V14" s="134">
        <f>R5</f>
        <v>43793</v>
      </c>
      <c r="W14" s="121"/>
      <c r="X14" s="121"/>
    </row>
    <row r="15" spans="1:24" s="12" customFormat="1" ht="20" customHeight="1" x14ac:dyDescent="0.3">
      <c r="A15" s="145" t="s">
        <v>181</v>
      </c>
      <c r="B15" s="146">
        <v>115.3</v>
      </c>
      <c r="C15" s="147" t="s">
        <v>209</v>
      </c>
      <c r="D15" s="148">
        <v>33559</v>
      </c>
      <c r="E15" s="159"/>
      <c r="F15" s="160" t="s">
        <v>214</v>
      </c>
      <c r="G15" s="150" t="s">
        <v>64</v>
      </c>
      <c r="H15" s="185">
        <v>120</v>
      </c>
      <c r="I15" s="186">
        <v>-123</v>
      </c>
      <c r="J15" s="186">
        <v>123</v>
      </c>
      <c r="K15" s="185">
        <v>160</v>
      </c>
      <c r="L15" s="120">
        <v>-163</v>
      </c>
      <c r="M15" s="120">
        <v>163</v>
      </c>
      <c r="N15" s="74">
        <f t="shared" si="0"/>
        <v>123</v>
      </c>
      <c r="O15" s="74">
        <f t="shared" si="1"/>
        <v>163</v>
      </c>
      <c r="P15" s="74">
        <f t="shared" si="2"/>
        <v>286</v>
      </c>
      <c r="Q15" s="75">
        <f t="shared" si="3"/>
        <v>302.9713857328428</v>
      </c>
      <c r="R15" s="75" t="str">
        <f>IF(OR(D15="",B15="",V15=""),"",IF(OR(C15="UM",C15="JM",C15="SM",C15="UK",C15="JK",C15="SK"),"",Q15*(IF(ABS(1900-YEAR((V15+1)-D15))&lt;29,0,(VLOOKUP((YEAR(V15)-YEAR(D15)),'Meltzer-Malone'!$A$3:$B$63,2))))))</f>
        <v/>
      </c>
      <c r="S15" s="79"/>
      <c r="T15" s="80"/>
      <c r="U15" s="78">
        <f t="shared" si="4"/>
        <v>1.0593405095553945</v>
      </c>
      <c r="V15" s="134">
        <f>R5</f>
        <v>43793</v>
      </c>
      <c r="W15" s="121"/>
      <c r="X15" s="121"/>
    </row>
    <row r="16" spans="1:24" s="12" customFormat="1" ht="20" customHeight="1" x14ac:dyDescent="0.3">
      <c r="A16" s="152">
        <v>96</v>
      </c>
      <c r="B16" s="146">
        <v>92.74</v>
      </c>
      <c r="C16" s="147" t="s">
        <v>209</v>
      </c>
      <c r="D16" s="148">
        <v>34774</v>
      </c>
      <c r="E16" s="159"/>
      <c r="F16" s="162" t="s">
        <v>215</v>
      </c>
      <c r="G16" s="150" t="s">
        <v>61</v>
      </c>
      <c r="H16" s="185">
        <v>100</v>
      </c>
      <c r="I16" s="186">
        <v>105</v>
      </c>
      <c r="J16" s="186">
        <v>108</v>
      </c>
      <c r="K16" s="185">
        <v>130</v>
      </c>
      <c r="L16" s="120">
        <v>135</v>
      </c>
      <c r="M16" s="120">
        <v>140</v>
      </c>
      <c r="N16" s="74">
        <f t="shared" si="0"/>
        <v>108</v>
      </c>
      <c r="O16" s="74">
        <f t="shared" si="1"/>
        <v>140</v>
      </c>
      <c r="P16" s="74">
        <f t="shared" si="2"/>
        <v>248</v>
      </c>
      <c r="Q16" s="75">
        <f t="shared" si="3"/>
        <v>283.2435940144336</v>
      </c>
      <c r="R16" s="75" t="str">
        <f>IF(OR(D16="",B16="",V16=""),"",IF(OR(C16="UM",C16="JM",C16="SM",C16="UK",C16="JK",C16="SK"),"",Q16*(IF(ABS(1900-YEAR((V16+1)-D16))&lt;29,0,(VLOOKUP((YEAR(V16)-YEAR(D16)),'Meltzer-Malone'!$A$3:$B$63,2))))))</f>
        <v/>
      </c>
      <c r="S16" s="79"/>
      <c r="T16" s="80"/>
      <c r="U16" s="78">
        <f t="shared" si="4"/>
        <v>1.1421112661872324</v>
      </c>
      <c r="V16" s="134">
        <f>R5</f>
        <v>43793</v>
      </c>
      <c r="W16" s="121"/>
      <c r="X16" s="121"/>
    </row>
    <row r="17" spans="1:25" s="12" customFormat="1" ht="20" customHeight="1" x14ac:dyDescent="0.3">
      <c r="A17" s="153">
        <v>102</v>
      </c>
      <c r="B17" s="154">
        <v>99.54</v>
      </c>
      <c r="C17" s="155" t="s">
        <v>209</v>
      </c>
      <c r="D17" s="156">
        <v>33051</v>
      </c>
      <c r="E17" s="157"/>
      <c r="F17" s="158" t="s">
        <v>216</v>
      </c>
      <c r="G17" s="158" t="s">
        <v>55</v>
      </c>
      <c r="H17" s="190">
        <v>95</v>
      </c>
      <c r="I17" s="191">
        <v>102</v>
      </c>
      <c r="J17" s="191">
        <v>-106</v>
      </c>
      <c r="K17" s="190">
        <v>130</v>
      </c>
      <c r="L17" s="120">
        <v>-137</v>
      </c>
      <c r="M17" s="120">
        <v>-140</v>
      </c>
      <c r="N17" s="74">
        <f t="shared" si="0"/>
        <v>102</v>
      </c>
      <c r="O17" s="74">
        <f t="shared" si="1"/>
        <v>130</v>
      </c>
      <c r="P17" s="74">
        <f t="shared" si="2"/>
        <v>232</v>
      </c>
      <c r="Q17" s="75">
        <f t="shared" si="3"/>
        <v>257.69350863858767</v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/>
      <c r="U17" s="78">
        <f t="shared" si="4"/>
        <v>1.1107478820628778</v>
      </c>
      <c r="V17" s="134">
        <f>R5</f>
        <v>43793</v>
      </c>
      <c r="W17" s="121"/>
      <c r="X17" s="121"/>
    </row>
    <row r="18" spans="1:25" s="12" customFormat="1" ht="20" customHeight="1" x14ac:dyDescent="0.3">
      <c r="A18" s="161"/>
      <c r="B18" s="154"/>
      <c r="C18" s="155"/>
      <c r="D18" s="156"/>
      <c r="E18" s="157"/>
      <c r="F18" s="158"/>
      <c r="G18" s="158"/>
      <c r="H18" s="190"/>
      <c r="I18" s="191"/>
      <c r="J18" s="191"/>
      <c r="K18" s="190"/>
      <c r="L18" s="120"/>
      <c r="M18" s="120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 t="str">
        <f t="shared" si="4"/>
        <v/>
      </c>
      <c r="V18" s="134">
        <f>R5</f>
        <v>43793</v>
      </c>
      <c r="W18" s="121"/>
      <c r="X18" s="121"/>
    </row>
    <row r="19" spans="1:25" s="12" customFormat="1" ht="20" customHeight="1" x14ac:dyDescent="0.3">
      <c r="A19" s="145">
        <v>102</v>
      </c>
      <c r="B19" s="146">
        <v>101.36</v>
      </c>
      <c r="C19" s="147" t="s">
        <v>209</v>
      </c>
      <c r="D19" s="148">
        <v>30743</v>
      </c>
      <c r="E19" s="159"/>
      <c r="F19" s="160" t="s">
        <v>217</v>
      </c>
      <c r="G19" s="150" t="s">
        <v>64</v>
      </c>
      <c r="H19" s="185">
        <v>-118</v>
      </c>
      <c r="I19" s="186">
        <v>118</v>
      </c>
      <c r="J19" s="186">
        <v>121</v>
      </c>
      <c r="K19" s="185">
        <v>-140</v>
      </c>
      <c r="L19" s="120">
        <v>-140</v>
      </c>
      <c r="M19" s="194" t="s">
        <v>196</v>
      </c>
      <c r="N19" s="74">
        <f t="shared" si="0"/>
        <v>121</v>
      </c>
      <c r="O19" s="74">
        <f t="shared" si="1"/>
        <v>0</v>
      </c>
      <c r="P19" s="74">
        <f t="shared" si="2"/>
        <v>0</v>
      </c>
      <c r="Q19" s="75">
        <f t="shared" si="3"/>
        <v>0</v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>
        <f t="shared" si="4"/>
        <v>1.1034364716646725</v>
      </c>
      <c r="V19" s="134">
        <f>R5</f>
        <v>43793</v>
      </c>
      <c r="W19" s="121"/>
      <c r="X19" s="121"/>
    </row>
    <row r="20" spans="1:25" s="12" customFormat="1" ht="20" customHeight="1" x14ac:dyDescent="0.3">
      <c r="A20" s="145">
        <v>67</v>
      </c>
      <c r="B20" s="146">
        <v>61.1</v>
      </c>
      <c r="C20" s="147" t="s">
        <v>171</v>
      </c>
      <c r="D20" s="148">
        <v>36879</v>
      </c>
      <c r="E20" s="149"/>
      <c r="F20" s="150" t="s">
        <v>175</v>
      </c>
      <c r="G20" s="150" t="s">
        <v>55</v>
      </c>
      <c r="H20" s="185">
        <v>90</v>
      </c>
      <c r="I20" s="186">
        <v>-95</v>
      </c>
      <c r="J20" s="186">
        <v>-95</v>
      </c>
      <c r="K20" s="192" t="s">
        <v>196</v>
      </c>
      <c r="L20" s="194" t="s">
        <v>196</v>
      </c>
      <c r="M20" s="194" t="s">
        <v>196</v>
      </c>
      <c r="N20" s="74">
        <f t="shared" si="0"/>
        <v>90</v>
      </c>
      <c r="O20" s="74">
        <f t="shared" si="1"/>
        <v>0</v>
      </c>
      <c r="P20" s="74">
        <f t="shared" si="2"/>
        <v>0</v>
      </c>
      <c r="Q20" s="75">
        <f t="shared" si="3"/>
        <v>0</v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>
        <f t="shared" si="4"/>
        <v>1.4384910784560256</v>
      </c>
      <c r="V20" s="134">
        <f>R5</f>
        <v>43793</v>
      </c>
      <c r="W20" s="121"/>
      <c r="X20" s="121"/>
      <c r="Y20" s="1"/>
    </row>
    <row r="21" spans="1:25" s="12" customFormat="1" ht="20" customHeight="1" x14ac:dyDescent="0.3">
      <c r="A21" s="152">
        <v>102</v>
      </c>
      <c r="B21" s="146">
        <v>101.48</v>
      </c>
      <c r="C21" s="147" t="s">
        <v>209</v>
      </c>
      <c r="D21" s="148">
        <v>34808</v>
      </c>
      <c r="E21" s="149"/>
      <c r="F21" s="150" t="s">
        <v>218</v>
      </c>
      <c r="G21" s="150" t="s">
        <v>61</v>
      </c>
      <c r="H21" s="187">
        <v>100</v>
      </c>
      <c r="I21" s="188">
        <v>105</v>
      </c>
      <c r="J21" s="188">
        <v>108</v>
      </c>
      <c r="K21" s="187">
        <v>128</v>
      </c>
      <c r="L21" s="120">
        <v>135</v>
      </c>
      <c r="M21" s="120">
        <v>140</v>
      </c>
      <c r="N21" s="74">
        <f t="shared" si="0"/>
        <v>108</v>
      </c>
      <c r="O21" s="74">
        <f t="shared" si="1"/>
        <v>140</v>
      </c>
      <c r="P21" s="74">
        <f t="shared" si="2"/>
        <v>248</v>
      </c>
      <c r="Q21" s="75">
        <f t="shared" si="3"/>
        <v>273.53629410528174</v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>
        <f t="shared" si="4"/>
        <v>1.1029689278438779</v>
      </c>
      <c r="V21" s="134">
        <f>R5</f>
        <v>43793</v>
      </c>
      <c r="W21" s="121"/>
      <c r="X21" s="121"/>
      <c r="Y21" s="1"/>
    </row>
    <row r="22" spans="1:25" s="12" customFormat="1" ht="20" customHeight="1" x14ac:dyDescent="0.3">
      <c r="A22" s="152">
        <v>96</v>
      </c>
      <c r="B22" s="146">
        <v>94.26</v>
      </c>
      <c r="C22" s="147" t="s">
        <v>209</v>
      </c>
      <c r="D22" s="148" t="s">
        <v>219</v>
      </c>
      <c r="E22" s="149"/>
      <c r="F22" s="150" t="s">
        <v>220</v>
      </c>
      <c r="G22" s="150" t="s">
        <v>56</v>
      </c>
      <c r="H22" s="187">
        <v>100</v>
      </c>
      <c r="I22" s="188">
        <v>105</v>
      </c>
      <c r="J22" s="188">
        <v>110</v>
      </c>
      <c r="K22" s="187">
        <v>132</v>
      </c>
      <c r="L22" s="120">
        <v>-137</v>
      </c>
      <c r="M22" s="120">
        <v>137</v>
      </c>
      <c r="N22" s="74">
        <f t="shared" si="0"/>
        <v>110</v>
      </c>
      <c r="O22" s="74">
        <f t="shared" si="1"/>
        <v>137</v>
      </c>
      <c r="P22" s="74">
        <f t="shared" si="2"/>
        <v>247</v>
      </c>
      <c r="Q22" s="75">
        <f t="shared" si="3"/>
        <v>280.22143628469496</v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>
        <f t="shared" si="4"/>
        <v>1.1344997420432994</v>
      </c>
      <c r="V22" s="134">
        <f>R5</f>
        <v>43793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43793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43793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81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86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82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95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74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206" t="s">
        <v>78</v>
      </c>
      <c r="D35" s="206"/>
      <c r="E35" s="206"/>
      <c r="F35" s="206"/>
      <c r="G35" s="52" t="s">
        <v>22</v>
      </c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4:F34"/>
    <mergeCell ref="C28:F28"/>
    <mergeCell ref="I28:T28"/>
    <mergeCell ref="C29:F29"/>
    <mergeCell ref="I29:T29"/>
    <mergeCell ref="C30:F30"/>
    <mergeCell ref="I30:T30"/>
    <mergeCell ref="C31:F31"/>
    <mergeCell ref="H31:T31"/>
    <mergeCell ref="H32:T32"/>
    <mergeCell ref="C33:F33"/>
    <mergeCell ref="H33:T33"/>
    <mergeCell ref="H39:T39"/>
    <mergeCell ref="C35:F35"/>
    <mergeCell ref="H35:T35"/>
    <mergeCell ref="C36:F36"/>
    <mergeCell ref="H36:T36"/>
    <mergeCell ref="H37:T37"/>
    <mergeCell ref="H38:T38"/>
  </mergeCells>
  <conditionalFormatting sqref="H9:M24">
    <cfRule type="cellIs" dxfId="23" priority="1" stopIfTrue="1" operator="between">
      <formula>1</formula>
      <formula>300</formula>
    </cfRule>
    <cfRule type="cellIs" dxfId="22" priority="2" stopIfTrue="1" operator="lessThanOrEqual">
      <formula>0</formula>
    </cfRule>
  </conditionalFormatting>
  <dataValidations count="2">
    <dataValidation type="list" allowBlank="1" showInputMessage="1" showErrorMessage="1" errorTitle="Fei_i_kategori" error="Feil verdi i kategori" sqref="C9:C24" xr:uid="{00000000-0002-0000-0C00-000000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 xr:uid="{00000000-0002-0000-0C00-000001000000}">
      <formula1>"40,45,49,55,59,64,71,76,81,+81,'+81,81+,87,+87,'+87,87+,49,55,61,67,73,81,89,96,102,+102,'+102,102+,109,+109,'+109,109+"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5">
    <pageSetUpPr autoPageBreaks="0" fitToPage="1"/>
  </sheetPr>
  <dimension ref="A1:Y40"/>
  <sheetViews>
    <sheetView showGridLines="0" showRowColHeaders="0" showZeros="0" showOutlineSymbols="0" zoomScaleSheetLayoutView="75" workbookViewId="0">
      <selection activeCell="A9" sqref="A9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43793</v>
      </c>
      <c r="S5" s="143" t="s">
        <v>25</v>
      </c>
      <c r="T5" s="110">
        <v>14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53">
        <v>109</v>
      </c>
      <c r="B9" s="154">
        <v>103.38</v>
      </c>
      <c r="C9" s="155" t="s">
        <v>128</v>
      </c>
      <c r="D9" s="156">
        <v>27849</v>
      </c>
      <c r="E9" s="157"/>
      <c r="F9" s="158" t="s">
        <v>129</v>
      </c>
      <c r="G9" s="158" t="s">
        <v>55</v>
      </c>
      <c r="H9" s="190">
        <v>107</v>
      </c>
      <c r="I9" s="191">
        <v>111</v>
      </c>
      <c r="J9" s="191">
        <v>-114</v>
      </c>
      <c r="K9" s="190">
        <v>148</v>
      </c>
      <c r="L9" s="120">
        <v>153</v>
      </c>
      <c r="M9" s="120">
        <v>157</v>
      </c>
      <c r="N9" s="74">
        <f t="shared" ref="N9:N24" si="0">IF(MAX(H9:J9)&lt;0,0,TRUNC(MAX(H9:J9)/1)*1)</f>
        <v>111</v>
      </c>
      <c r="O9" s="74">
        <f t="shared" ref="O9:O24" si="1">IF(MAX(K9:M9)&lt;0,0,TRUNC(MAX(K9:M9)/1)*1)</f>
        <v>157</v>
      </c>
      <c r="P9" s="74">
        <f t="shared" ref="P9:P23" si="2">IF(N9=0,0,IF(O9=0,0,SUM(N9:O9)))</f>
        <v>268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293.67326402462095</v>
      </c>
      <c r="R9" s="75">
        <f>IF(OR(D9="",B9="",V9=""),"",IF(OR(C9="UM",C9="JM",C9="SM",C9="UK",C9="JK",C9="SK"),"",Q9*(IF(ABS(1900-YEAR((V9+1)-D9))&lt;29,0,(VLOOKUP((YEAR(V9)-YEAR(D9)),'Meltzer-Malone'!$A$3:$B$63,2))))))</f>
        <v>345.3597584929542</v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1.0957957612858991</v>
      </c>
      <c r="V9" s="134">
        <f>R5</f>
        <v>43793</v>
      </c>
      <c r="W9" s="121"/>
      <c r="X9" s="121"/>
    </row>
    <row r="10" spans="1:24" s="12" customFormat="1" ht="20" customHeight="1" x14ac:dyDescent="0.3">
      <c r="A10" s="152">
        <v>81</v>
      </c>
      <c r="B10" s="146">
        <v>74.819999999999993</v>
      </c>
      <c r="C10" s="147" t="s">
        <v>128</v>
      </c>
      <c r="D10" s="148">
        <v>28656</v>
      </c>
      <c r="E10" s="149"/>
      <c r="F10" s="150" t="s">
        <v>221</v>
      </c>
      <c r="G10" s="150" t="s">
        <v>64</v>
      </c>
      <c r="H10" s="185">
        <v>115</v>
      </c>
      <c r="I10" s="186">
        <v>120</v>
      </c>
      <c r="J10" s="186">
        <v>-123</v>
      </c>
      <c r="K10" s="185">
        <v>130</v>
      </c>
      <c r="L10" s="120">
        <v>135</v>
      </c>
      <c r="M10" s="120">
        <v>-140</v>
      </c>
      <c r="N10" s="74">
        <f t="shared" si="0"/>
        <v>120</v>
      </c>
      <c r="O10" s="74">
        <f t="shared" si="1"/>
        <v>135</v>
      </c>
      <c r="P10" s="74">
        <f t="shared" si="2"/>
        <v>255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323.32320782917674</v>
      </c>
      <c r="R10" s="75">
        <f>IF(OR(D10="",B10="",V10=""),"",IF(OR(C10="UM",C10="JM",C10="SM",C10="UK",C10="JK",C10="SK"),"",Q10*(IF(ABS(1900-YEAR((V10+1)-D10))&lt;29,0,(VLOOKUP((YEAR(V10)-YEAR(D10)),'Meltzer-Malone'!$A$3:$B$63,2))))))</f>
        <v>371.49836579572406</v>
      </c>
      <c r="S10" s="79"/>
      <c r="T10" s="80" t="s">
        <v>197</v>
      </c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1.2679341483497126</v>
      </c>
      <c r="V10" s="134">
        <f>R5</f>
        <v>43793</v>
      </c>
      <c r="W10" s="121"/>
      <c r="X10" s="121"/>
    </row>
    <row r="11" spans="1:24" s="12" customFormat="1" ht="20" customHeight="1" x14ac:dyDescent="0.3">
      <c r="A11" s="152">
        <v>89</v>
      </c>
      <c r="B11" s="146">
        <v>81.739999999999995</v>
      </c>
      <c r="C11" s="147" t="s">
        <v>209</v>
      </c>
      <c r="D11" s="148">
        <v>34601</v>
      </c>
      <c r="E11" s="149"/>
      <c r="F11" s="150" t="s">
        <v>222</v>
      </c>
      <c r="G11" s="150" t="s">
        <v>56</v>
      </c>
      <c r="H11" s="187">
        <v>110</v>
      </c>
      <c r="I11" s="188">
        <v>116</v>
      </c>
      <c r="J11" s="188">
        <v>-121</v>
      </c>
      <c r="K11" s="187">
        <v>135</v>
      </c>
      <c r="L11" s="120">
        <v>143</v>
      </c>
      <c r="M11" s="194" t="s">
        <v>196</v>
      </c>
      <c r="N11" s="74">
        <f t="shared" si="0"/>
        <v>116</v>
      </c>
      <c r="O11" s="74">
        <f t="shared" si="1"/>
        <v>143</v>
      </c>
      <c r="P11" s="74">
        <f t="shared" si="2"/>
        <v>259</v>
      </c>
      <c r="Q11" s="75">
        <f t="shared" si="3"/>
        <v>313.4104022591564</v>
      </c>
      <c r="R11" s="75" t="str">
        <f>IF(OR(D11="",B11="",V11=""),"",IF(OR(C11="UM",C11="JM",C11="SM",C11="UK",C11="JK",C11="SK"),"",Q11*(IF(ABS(1900-YEAR((V11+1)-D11))&lt;29,0,(VLOOKUP((YEAR(V11)-YEAR(D11)),'Meltzer-Malone'!$A$3:$B$63,2))))))</f>
        <v/>
      </c>
      <c r="S11" s="79"/>
      <c r="T11" s="80"/>
      <c r="U11" s="78">
        <f t="shared" si="4"/>
        <v>1.210078773201376</v>
      </c>
      <c r="V11" s="134">
        <f>R5</f>
        <v>43793</v>
      </c>
      <c r="W11" s="121"/>
      <c r="X11" s="121"/>
    </row>
    <row r="12" spans="1:24" s="12" customFormat="1" ht="20" customHeight="1" x14ac:dyDescent="0.3">
      <c r="A12" s="145">
        <v>81</v>
      </c>
      <c r="B12" s="146">
        <v>75.98</v>
      </c>
      <c r="C12" s="147" t="s">
        <v>209</v>
      </c>
      <c r="D12" s="148">
        <v>34609</v>
      </c>
      <c r="E12" s="149"/>
      <c r="F12" s="150" t="s">
        <v>223</v>
      </c>
      <c r="G12" s="150" t="s">
        <v>61</v>
      </c>
      <c r="H12" s="185">
        <v>110</v>
      </c>
      <c r="I12" s="186">
        <v>-115</v>
      </c>
      <c r="J12" s="186">
        <v>-115</v>
      </c>
      <c r="K12" s="185">
        <v>125</v>
      </c>
      <c r="L12" s="125">
        <v>130</v>
      </c>
      <c r="M12" s="120">
        <v>135</v>
      </c>
      <c r="N12" s="74">
        <f t="shared" si="0"/>
        <v>110</v>
      </c>
      <c r="O12" s="74">
        <f t="shared" si="1"/>
        <v>135</v>
      </c>
      <c r="P12" s="74">
        <f t="shared" si="2"/>
        <v>245</v>
      </c>
      <c r="Q12" s="75">
        <f t="shared" si="3"/>
        <v>308.01768321937402</v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>
        <f t="shared" si="4"/>
        <v>1.2572150335484653</v>
      </c>
      <c r="V12" s="134">
        <f>R5</f>
        <v>43793</v>
      </c>
      <c r="W12" s="121"/>
      <c r="X12" s="121"/>
    </row>
    <row r="13" spans="1:24" s="12" customFormat="1" ht="20" customHeight="1" x14ac:dyDescent="0.3">
      <c r="A13" s="152"/>
      <c r="B13" s="146"/>
      <c r="C13" s="147"/>
      <c r="D13" s="148"/>
      <c r="E13" s="149"/>
      <c r="F13" s="150"/>
      <c r="G13" s="150"/>
      <c r="H13" s="189"/>
      <c r="I13" s="188"/>
      <c r="J13" s="188"/>
      <c r="K13" s="189"/>
      <c r="L13" s="120"/>
      <c r="M13" s="120"/>
      <c r="N13" s="74">
        <f t="shared" si="0"/>
        <v>0</v>
      </c>
      <c r="O13" s="74">
        <f t="shared" si="1"/>
        <v>0</v>
      </c>
      <c r="P13" s="74">
        <f t="shared" si="2"/>
        <v>0</v>
      </c>
      <c r="Q13" s="75" t="str">
        <f t="shared" si="3"/>
        <v/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 t="str">
        <f t="shared" si="4"/>
        <v/>
      </c>
      <c r="V13" s="134">
        <f>R5</f>
        <v>43793</v>
      </c>
      <c r="W13" s="121"/>
      <c r="X13" s="121"/>
    </row>
    <row r="14" spans="1:24" s="12" customFormat="1" ht="20" customHeight="1" x14ac:dyDescent="0.3">
      <c r="A14" s="152">
        <v>96</v>
      </c>
      <c r="B14" s="146">
        <v>89.78</v>
      </c>
      <c r="C14" s="147" t="s">
        <v>209</v>
      </c>
      <c r="D14" s="148">
        <v>33792</v>
      </c>
      <c r="E14" s="149"/>
      <c r="F14" s="150" t="s">
        <v>224</v>
      </c>
      <c r="G14" s="150" t="s">
        <v>64</v>
      </c>
      <c r="H14" s="185">
        <v>110</v>
      </c>
      <c r="I14" s="186">
        <v>-115</v>
      </c>
      <c r="J14" s="186">
        <v>115</v>
      </c>
      <c r="K14" s="185">
        <v>135</v>
      </c>
      <c r="L14" s="120">
        <v>141</v>
      </c>
      <c r="M14" s="120">
        <v>-143</v>
      </c>
      <c r="N14" s="74">
        <f t="shared" si="0"/>
        <v>115</v>
      </c>
      <c r="O14" s="74">
        <f t="shared" si="1"/>
        <v>141</v>
      </c>
      <c r="P14" s="74">
        <f t="shared" si="2"/>
        <v>256</v>
      </c>
      <c r="Q14" s="75">
        <f t="shared" si="3"/>
        <v>296.46045721575825</v>
      </c>
      <c r="R14" s="75" t="str">
        <f>IF(OR(D14="",B14="",V14=""),"",IF(OR(C14="UM",C14="JM",C14="SM",C14="UK",C14="JK",C14="SK"),"",Q14*(IF(ABS(1900-YEAR((V14+1)-D14))&lt;29,0,(VLOOKUP((YEAR(V14)-YEAR(D14)),'Meltzer-Malone'!$A$3:$B$63,2))))))</f>
        <v/>
      </c>
      <c r="S14" s="79"/>
      <c r="T14" s="80" t="s">
        <v>20</v>
      </c>
      <c r="U14" s="78">
        <f t="shared" si="4"/>
        <v>1.1580486609990557</v>
      </c>
      <c r="V14" s="134">
        <f>R5</f>
        <v>43793</v>
      </c>
      <c r="W14" s="121"/>
      <c r="X14" s="121"/>
    </row>
    <row r="15" spans="1:24" s="12" customFormat="1" ht="20" customHeight="1" x14ac:dyDescent="0.3">
      <c r="A15" s="152">
        <v>96</v>
      </c>
      <c r="B15" s="146">
        <v>91.6</v>
      </c>
      <c r="C15" s="147" t="s">
        <v>171</v>
      </c>
      <c r="D15" s="148">
        <v>36946</v>
      </c>
      <c r="E15" s="149"/>
      <c r="F15" s="150" t="s">
        <v>184</v>
      </c>
      <c r="G15" s="150" t="s">
        <v>55</v>
      </c>
      <c r="H15" s="190">
        <v>110</v>
      </c>
      <c r="I15" s="191">
        <v>113</v>
      </c>
      <c r="J15" s="191">
        <v>116</v>
      </c>
      <c r="K15" s="190">
        <v>128</v>
      </c>
      <c r="L15" s="120">
        <v>132</v>
      </c>
      <c r="M15" s="194" t="s">
        <v>196</v>
      </c>
      <c r="N15" s="74">
        <f t="shared" si="0"/>
        <v>116</v>
      </c>
      <c r="O15" s="74">
        <f t="shared" si="1"/>
        <v>132</v>
      </c>
      <c r="P15" s="74">
        <f t="shared" si="2"/>
        <v>248</v>
      </c>
      <c r="Q15" s="75">
        <f t="shared" si="3"/>
        <v>284.72115030080522</v>
      </c>
      <c r="R15" s="75" t="str">
        <f>IF(OR(D15="",B15="",V15=""),"",IF(OR(C15="UM",C15="JM",C15="SM",C15="UK",C15="JK",C15="SK"),"",Q15*(IF(ABS(1900-YEAR((V15+1)-D15))&lt;29,0,(VLOOKUP((YEAR(V15)-YEAR(D15)),'Meltzer-Malone'!$A$3:$B$63,2))))))</f>
        <v/>
      </c>
      <c r="S15" s="79"/>
      <c r="T15" s="80"/>
      <c r="U15" s="78">
        <f t="shared" si="4"/>
        <v>1.1480691544387307</v>
      </c>
      <c r="V15" s="134">
        <f>R5</f>
        <v>43793</v>
      </c>
      <c r="W15" s="121"/>
      <c r="X15" s="121"/>
    </row>
    <row r="16" spans="1:24" s="12" customFormat="1" ht="20" customHeight="1" x14ac:dyDescent="0.3">
      <c r="A16" s="152">
        <v>96</v>
      </c>
      <c r="B16" s="146">
        <v>92.22</v>
      </c>
      <c r="C16" s="147" t="s">
        <v>209</v>
      </c>
      <c r="D16" s="148">
        <v>33520</v>
      </c>
      <c r="E16" s="149"/>
      <c r="F16" s="150" t="s">
        <v>225</v>
      </c>
      <c r="G16" s="150" t="s">
        <v>61</v>
      </c>
      <c r="H16" s="185">
        <v>113</v>
      </c>
      <c r="I16" s="186">
        <v>117</v>
      </c>
      <c r="J16" s="186">
        <v>120</v>
      </c>
      <c r="K16" s="185">
        <v>143</v>
      </c>
      <c r="L16" s="120">
        <v>148</v>
      </c>
      <c r="M16" s="120">
        <v>152</v>
      </c>
      <c r="N16" s="74">
        <f t="shared" si="0"/>
        <v>120</v>
      </c>
      <c r="O16" s="74">
        <f t="shared" si="1"/>
        <v>152</v>
      </c>
      <c r="P16" s="74">
        <f t="shared" si="2"/>
        <v>272</v>
      </c>
      <c r="Q16" s="75">
        <f t="shared" si="3"/>
        <v>311.38607307077609</v>
      </c>
      <c r="R16" s="75" t="str">
        <f>IF(OR(D16="",B16="",V16=""),"",IF(OR(C16="UM",C16="JM",C16="SM",C16="UK",C16="JK",C16="SK"),"",Q16*(IF(ABS(1900-YEAR((V16+1)-D16))&lt;29,0,(VLOOKUP((YEAR(V16)-YEAR(D16)),'Meltzer-Malone'!$A$3:$B$63,2))))))</f>
        <v/>
      </c>
      <c r="S16" s="79"/>
      <c r="T16" s="80"/>
      <c r="U16" s="78">
        <f t="shared" si="4"/>
        <v>1.1448017392307945</v>
      </c>
      <c r="V16" s="134">
        <f>R5</f>
        <v>43793</v>
      </c>
      <c r="W16" s="121"/>
      <c r="X16" s="121"/>
    </row>
    <row r="17" spans="1:25" s="12" customFormat="1" ht="20" customHeight="1" x14ac:dyDescent="0.3">
      <c r="A17" s="152">
        <v>73</v>
      </c>
      <c r="B17" s="146">
        <v>72.98</v>
      </c>
      <c r="C17" s="147" t="s">
        <v>209</v>
      </c>
      <c r="D17" s="148">
        <v>33342</v>
      </c>
      <c r="E17" s="149"/>
      <c r="F17" s="150" t="s">
        <v>226</v>
      </c>
      <c r="G17" s="150" t="s">
        <v>56</v>
      </c>
      <c r="H17" s="187">
        <v>-117</v>
      </c>
      <c r="I17" s="188">
        <v>-117</v>
      </c>
      <c r="J17" s="188">
        <v>117</v>
      </c>
      <c r="K17" s="187">
        <v>-147</v>
      </c>
      <c r="L17" s="120">
        <v>147</v>
      </c>
      <c r="M17" s="120">
        <v>-163</v>
      </c>
      <c r="N17" s="74">
        <f t="shared" si="0"/>
        <v>117</v>
      </c>
      <c r="O17" s="74">
        <f t="shared" si="1"/>
        <v>147</v>
      </c>
      <c r="P17" s="74">
        <f t="shared" si="2"/>
        <v>264</v>
      </c>
      <c r="Q17" s="75">
        <f t="shared" si="3"/>
        <v>339.47699294141091</v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/>
      <c r="U17" s="78">
        <f t="shared" si="4"/>
        <v>1.2858977005356473</v>
      </c>
      <c r="V17" s="134">
        <f>R5</f>
        <v>43793</v>
      </c>
      <c r="W17" s="121"/>
      <c r="X17" s="121"/>
    </row>
    <row r="18" spans="1:25" s="12" customFormat="1" ht="20" customHeight="1" x14ac:dyDescent="0.3">
      <c r="A18" s="152"/>
      <c r="B18" s="146"/>
      <c r="C18" s="147"/>
      <c r="D18" s="148"/>
      <c r="E18" s="149"/>
      <c r="F18" s="150"/>
      <c r="G18" s="150"/>
      <c r="H18" s="189"/>
      <c r="I18" s="188"/>
      <c r="J18" s="188"/>
      <c r="K18" s="189"/>
      <c r="L18" s="120"/>
      <c r="M18" s="120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 t="str">
        <f t="shared" si="4"/>
        <v/>
      </c>
      <c r="V18" s="134">
        <f>R5</f>
        <v>43793</v>
      </c>
      <c r="W18" s="121"/>
      <c r="X18" s="121"/>
    </row>
    <row r="19" spans="1:25" s="12" customFormat="1" ht="20" customHeight="1" x14ac:dyDescent="0.3">
      <c r="A19" s="145" t="s">
        <v>181</v>
      </c>
      <c r="B19" s="146">
        <v>120.74</v>
      </c>
      <c r="C19" s="147" t="s">
        <v>171</v>
      </c>
      <c r="D19" s="148">
        <v>37061</v>
      </c>
      <c r="E19" s="149"/>
      <c r="F19" s="150" t="s">
        <v>203</v>
      </c>
      <c r="G19" s="150" t="s">
        <v>61</v>
      </c>
      <c r="H19" s="185">
        <v>135</v>
      </c>
      <c r="I19" s="186">
        <v>140</v>
      </c>
      <c r="J19" s="186">
        <v>-145</v>
      </c>
      <c r="K19" s="185">
        <v>170</v>
      </c>
      <c r="L19" s="120">
        <v>175</v>
      </c>
      <c r="M19" s="194" t="s">
        <v>196</v>
      </c>
      <c r="N19" s="74">
        <f t="shared" si="0"/>
        <v>140</v>
      </c>
      <c r="O19" s="74">
        <f t="shared" si="1"/>
        <v>175</v>
      </c>
      <c r="P19" s="74">
        <f t="shared" si="2"/>
        <v>315</v>
      </c>
      <c r="Q19" s="75">
        <f t="shared" si="3"/>
        <v>329.72611510502315</v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>
        <f t="shared" si="4"/>
        <v>1.0467495717619784</v>
      </c>
      <c r="V19" s="134">
        <f>R5</f>
        <v>43793</v>
      </c>
      <c r="W19" s="121"/>
      <c r="X19" s="121"/>
    </row>
    <row r="20" spans="1:25" s="12" customFormat="1" ht="20" customHeight="1" x14ac:dyDescent="0.3">
      <c r="A20" s="145">
        <v>89</v>
      </c>
      <c r="B20" s="146">
        <v>89</v>
      </c>
      <c r="C20" s="147" t="s">
        <v>209</v>
      </c>
      <c r="D20" s="148">
        <v>35117</v>
      </c>
      <c r="E20" s="149"/>
      <c r="F20" s="150" t="s">
        <v>227</v>
      </c>
      <c r="G20" s="150" t="s">
        <v>55</v>
      </c>
      <c r="H20" s="185">
        <v>115</v>
      </c>
      <c r="I20" s="186">
        <v>-121</v>
      </c>
      <c r="J20" s="186">
        <v>121</v>
      </c>
      <c r="K20" s="185">
        <v>133</v>
      </c>
      <c r="L20" s="120">
        <v>140</v>
      </c>
      <c r="M20" s="120">
        <v>-145</v>
      </c>
      <c r="N20" s="74">
        <f t="shared" si="0"/>
        <v>121</v>
      </c>
      <c r="O20" s="74">
        <f t="shared" si="1"/>
        <v>140</v>
      </c>
      <c r="P20" s="74">
        <f t="shared" si="2"/>
        <v>261</v>
      </c>
      <c r="Q20" s="75">
        <f t="shared" si="3"/>
        <v>303.41512848306553</v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>
        <f t="shared" si="4"/>
        <v>1.1625100708163429</v>
      </c>
      <c r="V20" s="134">
        <f>R5</f>
        <v>43793</v>
      </c>
      <c r="W20" s="121"/>
      <c r="X20" s="121"/>
      <c r="Y20" s="1"/>
    </row>
    <row r="21" spans="1:25" s="12" customFormat="1" ht="20" customHeight="1" x14ac:dyDescent="0.3">
      <c r="A21" s="145">
        <v>109</v>
      </c>
      <c r="B21" s="146">
        <v>105.78</v>
      </c>
      <c r="C21" s="147" t="s">
        <v>209</v>
      </c>
      <c r="D21" s="148">
        <v>33892</v>
      </c>
      <c r="E21" s="149"/>
      <c r="F21" s="150" t="s">
        <v>228</v>
      </c>
      <c r="G21" s="150" t="s">
        <v>56</v>
      </c>
      <c r="H21" s="185">
        <v>125</v>
      </c>
      <c r="I21" s="186">
        <v>-131</v>
      </c>
      <c r="J21" s="186">
        <v>131</v>
      </c>
      <c r="K21" s="185">
        <v>-157</v>
      </c>
      <c r="L21" s="120">
        <v>157</v>
      </c>
      <c r="M21" s="120">
        <v>165</v>
      </c>
      <c r="N21" s="74">
        <f t="shared" si="0"/>
        <v>131</v>
      </c>
      <c r="O21" s="74">
        <f t="shared" si="1"/>
        <v>165</v>
      </c>
      <c r="P21" s="74">
        <f t="shared" si="2"/>
        <v>296</v>
      </c>
      <c r="Q21" s="75">
        <f t="shared" si="3"/>
        <v>321.84782220208547</v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 t="s">
        <v>199</v>
      </c>
      <c r="U21" s="78">
        <f t="shared" si="4"/>
        <v>1.0873237236556941</v>
      </c>
      <c r="V21" s="134">
        <f>R5</f>
        <v>43793</v>
      </c>
      <c r="W21" s="121"/>
      <c r="X21" s="121"/>
      <c r="Y21" s="1"/>
    </row>
    <row r="22" spans="1:25" s="12" customFormat="1" ht="20" customHeight="1" x14ac:dyDescent="0.3">
      <c r="A22" s="145">
        <v>96</v>
      </c>
      <c r="B22" s="146">
        <v>92.36</v>
      </c>
      <c r="C22" s="147" t="s">
        <v>209</v>
      </c>
      <c r="D22" s="148">
        <v>34330</v>
      </c>
      <c r="E22" s="149"/>
      <c r="F22" s="150" t="s">
        <v>229</v>
      </c>
      <c r="G22" s="150" t="s">
        <v>64</v>
      </c>
      <c r="H22" s="185">
        <v>115</v>
      </c>
      <c r="I22" s="186">
        <v>121</v>
      </c>
      <c r="J22" s="186">
        <v>126</v>
      </c>
      <c r="K22" s="185">
        <v>148</v>
      </c>
      <c r="L22" s="120">
        <v>154</v>
      </c>
      <c r="M22" s="120">
        <v>-160</v>
      </c>
      <c r="N22" s="74">
        <f t="shared" si="0"/>
        <v>126</v>
      </c>
      <c r="O22" s="74">
        <f t="shared" si="1"/>
        <v>154</v>
      </c>
      <c r="P22" s="74">
        <f t="shared" si="2"/>
        <v>280</v>
      </c>
      <c r="Q22" s="75">
        <f t="shared" si="3"/>
        <v>320.34042345229727</v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 t="s">
        <v>197</v>
      </c>
      <c r="U22" s="78">
        <f t="shared" si="4"/>
        <v>1.1440729409010617</v>
      </c>
      <c r="V22" s="134">
        <f>R5</f>
        <v>43793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43793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43793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92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88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79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260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106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206" t="s">
        <v>78</v>
      </c>
      <c r="D35" s="206"/>
      <c r="E35" s="206"/>
      <c r="F35" s="206"/>
      <c r="G35" s="52" t="s">
        <v>22</v>
      </c>
      <c r="H35" s="198" t="s">
        <v>259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 t="s">
        <v>261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 t="s">
        <v>262</v>
      </c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4:F34"/>
    <mergeCell ref="C28:F28"/>
    <mergeCell ref="I28:T28"/>
    <mergeCell ref="C29:F29"/>
    <mergeCell ref="I29:T29"/>
    <mergeCell ref="C30:F30"/>
    <mergeCell ref="I30:T30"/>
    <mergeCell ref="C31:F31"/>
    <mergeCell ref="H31:T31"/>
    <mergeCell ref="H32:T32"/>
    <mergeCell ref="C33:F33"/>
    <mergeCell ref="H33:T33"/>
    <mergeCell ref="H39:T39"/>
    <mergeCell ref="C35:F35"/>
    <mergeCell ref="H35:T35"/>
    <mergeCell ref="C36:F36"/>
    <mergeCell ref="H36:T36"/>
    <mergeCell ref="H37:T37"/>
    <mergeCell ref="H38:T38"/>
  </mergeCells>
  <conditionalFormatting sqref="H9:M24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 xr:uid="{00000000-0002-0000-0D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_i_kategori" error="Feil verdi i kategori" sqref="C9:C24" xr:uid="{00000000-0002-0000-0D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">
    <pageSetUpPr fitToPage="1"/>
  </sheetPr>
  <dimension ref="A1:W275"/>
  <sheetViews>
    <sheetView showGridLines="0" zoomScaleNormal="100" workbookViewId="0">
      <selection activeCell="T30" sqref="T30"/>
    </sheetView>
  </sheetViews>
  <sheetFormatPr baseColWidth="10" defaultColWidth="8.81640625" defaultRowHeight="13" x14ac:dyDescent="0.3"/>
  <cols>
    <col min="1" max="1" width="4.6328125" customWidth="1"/>
    <col min="2" max="2" width="5.36328125" customWidth="1"/>
    <col min="3" max="3" width="9.6328125" style="43" customWidth="1"/>
    <col min="4" max="4" width="5.36328125" customWidth="1"/>
    <col min="5" max="5" width="11.6328125" customWidth="1"/>
    <col min="6" max="6" width="28.6328125" style="11" customWidth="1"/>
    <col min="7" max="12" width="6.81640625" style="11" customWidth="1"/>
    <col min="13" max="15" width="6.81640625" style="43" customWidth="1"/>
    <col min="16" max="16" width="16.1796875" style="43" bestFit="1" customWidth="1"/>
    <col min="17" max="17" width="4.36328125" customWidth="1"/>
    <col min="18" max="18" width="17.81640625" style="167" customWidth="1"/>
    <col min="21" max="21" width="12.81640625" style="175" customWidth="1"/>
    <col min="22" max="22" width="8.81640625" style="175"/>
    <col min="23" max="23" width="8.81640625" style="167"/>
  </cols>
  <sheetData>
    <row r="1" spans="1:23" s="44" customFormat="1" ht="33.75" customHeight="1" x14ac:dyDescent="0.65">
      <c r="A1" s="210" t="s">
        <v>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R1" s="166"/>
      <c r="U1" s="174"/>
      <c r="V1" s="174"/>
      <c r="W1" s="166"/>
    </row>
    <row r="2" spans="1:23" s="44" customFormat="1" ht="27" customHeight="1" x14ac:dyDescent="0.65">
      <c r="A2" s="211" t="str">
        <f>IF('P1'!H5&gt;0,'P1'!H5,"")</f>
        <v>Spydeberg Atletene</v>
      </c>
      <c r="B2" s="211"/>
      <c r="C2" s="211"/>
      <c r="D2" s="211"/>
      <c r="E2" s="211"/>
      <c r="F2" s="215" t="str">
        <f>IF('P1'!M5&gt;0,'P1'!M5,"")</f>
        <v>Spydeberghallen</v>
      </c>
      <c r="G2" s="215"/>
      <c r="H2" s="215"/>
      <c r="I2" s="215"/>
      <c r="J2" s="215"/>
      <c r="K2" s="215"/>
      <c r="L2" s="98"/>
      <c r="M2" s="212" t="s">
        <v>94</v>
      </c>
      <c r="N2" s="212"/>
      <c r="O2" s="212"/>
      <c r="P2" s="212"/>
      <c r="R2" s="166"/>
      <c r="U2" s="181">
        <v>43792</v>
      </c>
      <c r="V2" s="174"/>
      <c r="W2" s="166"/>
    </row>
    <row r="3" spans="1:23" ht="15.75" customHeight="1" x14ac:dyDescent="0.3">
      <c r="A3" s="39"/>
      <c r="E3" s="41"/>
    </row>
    <row r="4" spans="1:23" s="45" customFormat="1" ht="33" x14ac:dyDescent="0.55000000000000004">
      <c r="A4" s="214" t="s">
        <v>54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R4" s="168" t="s">
        <v>69</v>
      </c>
      <c r="U4" s="176"/>
      <c r="V4" s="176"/>
      <c r="W4" s="172"/>
    </row>
    <row r="5" spans="1:23" ht="14" customHeight="1" x14ac:dyDescent="0.4">
      <c r="A5" s="40"/>
      <c r="B5" s="40"/>
      <c r="C5" s="106"/>
      <c r="D5" s="40"/>
      <c r="E5" s="42"/>
      <c r="F5" s="105"/>
      <c r="G5" s="105"/>
      <c r="H5" s="105"/>
      <c r="I5" s="105"/>
      <c r="J5" s="105"/>
      <c r="K5" s="105"/>
      <c r="L5" s="105"/>
      <c r="M5" s="95"/>
      <c r="N5" s="95"/>
      <c r="O5" s="95"/>
      <c r="P5" s="106"/>
    </row>
    <row r="6" spans="1:23" s="102" customFormat="1" ht="28" x14ac:dyDescent="0.6">
      <c r="A6" s="103">
        <v>1</v>
      </c>
      <c r="B6" s="209" t="s">
        <v>65</v>
      </c>
      <c r="C6" s="209"/>
      <c r="D6" s="209"/>
      <c r="E6" s="209"/>
      <c r="F6" s="209"/>
      <c r="G6" s="144"/>
      <c r="H6" s="144"/>
      <c r="I6" s="144"/>
      <c r="J6" s="144"/>
      <c r="K6" s="144"/>
      <c r="L6" s="144"/>
      <c r="M6" s="104"/>
      <c r="N6" s="104"/>
      <c r="O6" s="104"/>
      <c r="P6" s="131">
        <f>SUM(P7:P9)</f>
        <v>572.0196846987684</v>
      </c>
      <c r="R6" s="168">
        <f>SUM(R7:R9)</f>
        <v>572.0196846987684</v>
      </c>
      <c r="U6" s="177"/>
      <c r="V6" s="177"/>
      <c r="W6" s="171"/>
    </row>
    <row r="7" spans="1:23" s="100" customFormat="1" ht="17.5" x14ac:dyDescent="0.35">
      <c r="A7" s="90"/>
      <c r="B7" s="91">
        <f>IF('P1'!A11="","",'P1'!A11)</f>
        <v>76</v>
      </c>
      <c r="C7" s="94">
        <f>IF('P1'!B11="","",'P1'!B11)</f>
        <v>75.72</v>
      </c>
      <c r="D7" s="91" t="str">
        <f>IF('P1'!C11="","",'P1'!C11)</f>
        <v>K2</v>
      </c>
      <c r="E7" s="92">
        <f>IF('P1'!D11="","",'P1'!D11)</f>
        <v>28613</v>
      </c>
      <c r="F7" s="93" t="str">
        <f>IF('P1'!F11="","",'P1'!F11)</f>
        <v>Ingvild P. Ervik</v>
      </c>
      <c r="G7" s="97">
        <f>IF('P1'!H11=0,"",'P1'!H11)</f>
        <v>32</v>
      </c>
      <c r="H7" s="97">
        <f>IF('P1'!I11=0,"",'P1'!I11)</f>
        <v>34</v>
      </c>
      <c r="I7" s="97">
        <f>IF('P1'!J11=0,"",'P1'!J11)</f>
        <v>35</v>
      </c>
      <c r="J7" s="97">
        <f>IF('P1'!K11=0,"",'P1'!K11)</f>
        <v>40</v>
      </c>
      <c r="K7" s="97">
        <f>IF('P1'!L11=0,"",'P1'!L11)</f>
        <v>43</v>
      </c>
      <c r="L7" s="97">
        <f>IF('P1'!M11=0,"",'P1'!M11)</f>
        <v>-46</v>
      </c>
      <c r="M7" s="97">
        <f>IF('P1'!N11=0,"",'P1'!N11)</f>
        <v>35</v>
      </c>
      <c r="N7" s="97">
        <f>IF('P1'!O11=0,"",'P1'!O11)</f>
        <v>43</v>
      </c>
      <c r="O7" s="97">
        <f>IF('P1'!P11=0,"",'P1'!P11)</f>
        <v>78</v>
      </c>
      <c r="P7" s="130">
        <f>IF('P1'!R11=0,"",'P1'!R11)</f>
        <v>106.27234315265652</v>
      </c>
      <c r="R7" s="173">
        <f>IF(OR(E7="",C7="",$U$2=""),"",IF(OR(D7="UM",D7="JM",D7="SM",D7="UK",D7="JK",D7="SK"),"",W7*(IF(ABS(1900-YEAR(($U$2+1)-E7))&lt;29,0,(VLOOKUP((YEAR($U$2)-YEAR(E7)),'Meltzer-Malone'!$A$3:$B$63,2))))))</f>
        <v>106.27234315265652</v>
      </c>
      <c r="U7" s="178">
        <f>IF(MAX(IF(ISNUMBER(G7),G7,IF(LEN(G7)&lt;2,0,VALUE(LEFT(G7,LEN(G7)-1)))),IF(ISNUMBER(H7),H7,IF(LEN(H7)&lt;2,0,VALUE(LEFT(H7,LEN(H7)-1)))),IF(ISNUMBER(I7),I7,IF(LEN(I7)&lt;2,0,VALUE(LEFT(I7,LEN(I7)-1)))))&lt;0,0,MAX(IF(ISNUMBER(G7),G7,IF(LEN(G7)&lt;2,0,VALUE(LEFT(G7,LEN(G7)-1)))),IF(ISNUMBER(H7),H7,IF(LEN(H7)&lt;2,0,VALUE(LEFT(H7,LEN(H7)-1)))),IF(ISNUMBER(I7),I7,IF(LEN(I7)&lt;2,0,VALUE(LEFT(I7,LEN(I7)-1))))))</f>
        <v>35</v>
      </c>
      <c r="V7" s="178">
        <f>IF(MAX(IF(ISNUMBER(J7),J7,IF(LEN(J7)&lt;2,0,VALUE(LEFT(J7,LEN(J7)-1)))),IF(ISNUMBER(K7),K7,IF(LEN(K7)&lt;2,0,VALUE(LEFT(K7,LEN(K7)-1)))),IF(ISNUMBER(L7),L7,IF(LEN(L7)&lt;2,0,VALUE(LEFT(L7,LEN(L7)-1)))))&lt;0,0,MAX(IF(ISNUMBER(J7),J7,IF(LEN(J7)&lt;2,0,VALUE(LEFT(J7,LEN(J7)-1)))),IF(ISNUMBER(K7),K7,IF(LEN(K7)&lt;2,0,VALUE(LEFT(K7,LEN(K7)-1)))),IF(ISNUMBER(L7),L7,IF(LEN(L7)&lt;2,0,VALUE(LEFT(L7,LEN(L7)-1))))))</f>
        <v>43</v>
      </c>
      <c r="W7" s="173">
        <f>IF((U7+V7)="","",IF(C7="","",IF(OR(D7="UK",D7="JK",D7="SK",D7="K1",D7="K2",D7="K3",D7="K4",D7="K5",D7="K6",D7="K7",D7="K8",D7="K9",D7="K10"),IF(C7&gt;153.655,(U7+V7),IF(C7&lt;28,10^(0.783497476*LOG10(28/153.655)^2)*(U7+V7),10^(0.783497476*LOG10(C7/153.655)^2)*(U7+V7))),IF(C7&gt;175.508,(U7+V7),IF(C7&lt;32,10^(0.75194503*LOG10(32/175.508)^2)*(U7+V7),10^(0.75194503*LOG10(C7/175.508)^2)*(U7+V7))))))</f>
        <v>92.491160272111856</v>
      </c>
    </row>
    <row r="8" spans="1:23" s="99" customFormat="1" ht="18" x14ac:dyDescent="0.4">
      <c r="A8" s="90"/>
      <c r="B8" s="91">
        <f>IF('P1'!A16="","",'P1'!A16)</f>
        <v>64</v>
      </c>
      <c r="C8" s="94">
        <f>IF('P1'!B16="","",'P1'!B16)</f>
        <v>63.38</v>
      </c>
      <c r="D8" s="91" t="str">
        <f>IF('P1'!C16="","",'P1'!C16)</f>
        <v>K1</v>
      </c>
      <c r="E8" s="92">
        <f>IF('P1'!D16="","",'P1'!D16)</f>
        <v>30282</v>
      </c>
      <c r="F8" s="93" t="str">
        <f>IF('P1'!F16="","",'P1'!F16)</f>
        <v>Oddry Folkestad</v>
      </c>
      <c r="G8" s="97">
        <f>IF('P1'!H16=0,"",'P1'!H16)</f>
        <v>57</v>
      </c>
      <c r="H8" s="97">
        <f>IF('P1'!I16=0,"",'P1'!I16)</f>
        <v>-60</v>
      </c>
      <c r="I8" s="97">
        <f>IF('P1'!J16=0,"",'P1'!J16)</f>
        <v>-61</v>
      </c>
      <c r="J8" s="97">
        <f>IF('P1'!K16=0,"",'P1'!K16)</f>
        <v>78</v>
      </c>
      <c r="K8" s="97">
        <f>IF('P1'!L16=0,"",'P1'!L16)</f>
        <v>81</v>
      </c>
      <c r="L8" s="97">
        <f>IF('P1'!M16=0,"",'P1'!M16)</f>
        <v>83</v>
      </c>
      <c r="M8" s="97">
        <f>IF('P1'!N16=0,"",'P1'!N16)</f>
        <v>57</v>
      </c>
      <c r="N8" s="97">
        <f>IF('P1'!O16=0,"",'P1'!O16)</f>
        <v>83</v>
      </c>
      <c r="O8" s="97">
        <f>IF('P1'!P16=0,"",'P1'!P16)</f>
        <v>140</v>
      </c>
      <c r="P8" s="130">
        <f>IF('P1'!R16=0,"",'P1'!R16)</f>
        <v>200.36782035559241</v>
      </c>
      <c r="R8" s="173">
        <f>IF(OR(E8="",C8="",$U$2=""),"",IF(OR(D8="UM",D8="JM",D8="SM",D8="UK",D8="JK",D8="SK"),"",W8*(IF(ABS(1900-YEAR(($U$2+1)-E8))&lt;29,0,(VLOOKUP((YEAR($U$2)-YEAR(E8)),'Meltzer-Malone'!$A$3:$B$63,2))))))</f>
        <v>200.36782035559241</v>
      </c>
      <c r="U8" s="178">
        <f>IF(MAX(IF(ISNUMBER(G8),G8,IF(LEN(G8)&lt;2,0,VALUE(LEFT(G8,LEN(G8)-1)))),IF(ISNUMBER(H8),H8,IF(LEN(H8)&lt;2,0,VALUE(LEFT(H8,LEN(H8)-1)))),IF(ISNUMBER(I8),I8,IF(LEN(I8)&lt;2,0,VALUE(LEFT(I8,LEN(I8)-1)))))&lt;0,0,MAX(IF(ISNUMBER(G8),G8,IF(LEN(G8)&lt;2,0,VALUE(LEFT(G8,LEN(G8)-1)))),IF(ISNUMBER(H8),H8,IF(LEN(H8)&lt;2,0,VALUE(LEFT(H8,LEN(H8)-1)))),IF(ISNUMBER(I8),I8,IF(LEN(I8)&lt;2,0,VALUE(LEFT(I8,LEN(I8)-1))))))</f>
        <v>57</v>
      </c>
      <c r="V8" s="178">
        <f>IF(MAX(IF(ISNUMBER(J8),J8,IF(LEN(J8)&lt;2,0,VALUE(LEFT(J8,LEN(J8)-1)))),IF(ISNUMBER(K8),K8,IF(LEN(K8)&lt;2,0,VALUE(LEFT(K8,LEN(K8)-1)))),IF(ISNUMBER(L8),L8,IF(LEN(L8)&lt;2,0,VALUE(LEFT(L8,LEN(L8)-1)))))&lt;0,0,MAX(IF(ISNUMBER(J8),J8,IF(LEN(J8)&lt;2,0,VALUE(LEFT(J8,LEN(J8)-1)))),IF(ISNUMBER(K8),K8,IF(LEN(K8)&lt;2,0,VALUE(LEFT(K8,LEN(K8)-1)))),IF(ISNUMBER(L8),L8,IF(LEN(L8)&lt;2,0,VALUE(LEFT(L8,LEN(L8)-1))))))</f>
        <v>83</v>
      </c>
      <c r="W8" s="173">
        <f>IF((U8+V8)="","",IF(C8="","",IF(OR(D8="UK",D8="JK",D8="SK",D8="K1",D8="K2",D8="K3",D8="K4",D8="K5",D8="K6",D8="K7",D8="K8",D8="K9",D8="K10"),IF(C8&gt;153.655,(U8+V8),IF(C8&lt;28,10^(0.783497476*LOG10(28/153.655)^2)*(U8+V8),10^(0.783497476*LOG10(C8/153.655)^2)*(U8+V8))),IF(C8&gt;175.508,(U8+V8),IF(C8&lt;32,10^(0.75194503*LOG10(32/175.508)^2)*(U8+V8),10^(0.75194503*LOG10(C8/175.508)^2)*(U8+V8))))))</f>
        <v>182.81735433904416</v>
      </c>
    </row>
    <row r="9" spans="1:23" s="99" customFormat="1" ht="18" x14ac:dyDescent="0.4">
      <c r="A9" s="90"/>
      <c r="B9" s="91">
        <f>IF('P1'!A20="","",'P1'!A20)</f>
        <v>71</v>
      </c>
      <c r="C9" s="94">
        <f>IF('P1'!B20="","",'P1'!B20)</f>
        <v>66.06</v>
      </c>
      <c r="D9" s="91" t="str">
        <f>IF('P1'!C20="","",'P1'!C20)</f>
        <v>K1</v>
      </c>
      <c r="E9" s="92">
        <f>IF('P1'!D20="","",'P1'!D20)</f>
        <v>30112</v>
      </c>
      <c r="F9" s="93" t="str">
        <f>IF('P1'!F20="","",'P1'!F20)</f>
        <v>Ruth Kasirye</v>
      </c>
      <c r="G9" s="97">
        <f>IF('P1'!H20=0,"",'P1'!H20)</f>
        <v>75</v>
      </c>
      <c r="H9" s="97">
        <f>IF('P1'!I20=0,"",'P1'!I20)</f>
        <v>80</v>
      </c>
      <c r="I9" s="97">
        <f>IF('P1'!J20=0,"",'P1'!J20)</f>
        <v>85</v>
      </c>
      <c r="J9" s="97">
        <f>IF('P1'!K20=0,"",'P1'!K20)</f>
        <v>95</v>
      </c>
      <c r="K9" s="97">
        <f>IF('P1'!L20=0,"",'P1'!L20)</f>
        <v>100</v>
      </c>
      <c r="L9" s="97">
        <f>IF('P1'!M20=0,"",'P1'!M20)</f>
        <v>105</v>
      </c>
      <c r="M9" s="97">
        <f>IF('P1'!N20=0,"",'P1'!N20)</f>
        <v>85</v>
      </c>
      <c r="N9" s="97">
        <f>IF('P1'!O20=0,"",'P1'!O20)</f>
        <v>105</v>
      </c>
      <c r="O9" s="97">
        <f>IF('P1'!P20=0,"",'P1'!P20)</f>
        <v>190</v>
      </c>
      <c r="P9" s="130">
        <f>IF('P1'!R20=0,"",'P1'!R20)</f>
        <v>265.37952119051948</v>
      </c>
      <c r="R9" s="173">
        <f>IF(OR(E9="",C9="",$U$2=""),"",IF(OR(D9="UM",D9="JM",D9="SM",D9="UK",D9="JK",D9="SK"),"",W9*(IF(ABS(1900-YEAR(($U$2+1)-E9))&lt;29,0,(VLOOKUP((YEAR($U$2)-YEAR(E9)),'Meltzer-Malone'!$A$3:$B$63,2))))))</f>
        <v>265.37952119051948</v>
      </c>
      <c r="U9" s="178">
        <f>IF(MAX(IF(ISNUMBER(G9),G9,IF(LEN(G9)&lt;2,0,VALUE(LEFT(G9,LEN(G9)-1)))),IF(ISNUMBER(H9),H9,IF(LEN(H9)&lt;2,0,VALUE(LEFT(H9,LEN(H9)-1)))),IF(ISNUMBER(I9),I9,IF(LEN(I9)&lt;2,0,VALUE(LEFT(I9,LEN(I9)-1)))))&lt;0,0,MAX(IF(ISNUMBER(G9),G9,IF(LEN(G9)&lt;2,0,VALUE(LEFT(G9,LEN(G9)-1)))),IF(ISNUMBER(H9),H9,IF(LEN(H9)&lt;2,0,VALUE(LEFT(H9,LEN(H9)-1)))),IF(ISNUMBER(I9),I9,IF(LEN(I9)&lt;2,0,VALUE(LEFT(I9,LEN(I9)-1))))))</f>
        <v>85</v>
      </c>
      <c r="V9" s="178">
        <f>IF(MAX(IF(ISNUMBER(J9),J9,IF(LEN(J9)&lt;2,0,VALUE(LEFT(J9,LEN(J9)-1)))),IF(ISNUMBER(K9),K9,IF(LEN(K9)&lt;2,0,VALUE(LEFT(K9,LEN(K9)-1)))),IF(ISNUMBER(L9),L9,IF(LEN(L9)&lt;2,0,VALUE(LEFT(L9,LEN(L9)-1)))))&lt;0,0,MAX(IF(ISNUMBER(J9),J9,IF(LEN(J9)&lt;2,0,VALUE(LEFT(J9,LEN(J9)-1)))),IF(ISNUMBER(K9),K9,IF(LEN(K9)&lt;2,0,VALUE(LEFT(K9,LEN(K9)-1)))),IF(ISNUMBER(L9),L9,IF(LEN(L9)&lt;2,0,VALUE(LEFT(L9,LEN(L9)-1))))))</f>
        <v>105</v>
      </c>
      <c r="W9" s="173">
        <f>IF((U9+V9)="","",IF(C9="","",IF(OR(D9="UK",D9="JK",D9="SK",D9="K1",D9="K2",D9="K3",D9="K4",D9="K5",D9="K6",D9="K7",D9="K8",D9="K9",D9="K10"),IF(C9&gt;153.655,(U9+V9),IF(C9&lt;28,10^(0.783497476*LOG10(28/153.655)^2)*(U9+V9),10^(0.783497476*LOG10(C9/153.655)^2)*(U9+V9))),IF(C9&gt;175.508,(U9+V9),IF(C9&lt;32,10^(0.75194503*LOG10(32/175.508)^2)*(U9+V9),10^(0.75194503*LOG10(C9/175.508)^2)*(U9+V9))))))</f>
        <v>242.13459962638638</v>
      </c>
    </row>
    <row r="10" spans="1:23" s="102" customFormat="1" ht="28" x14ac:dyDescent="0.6">
      <c r="A10" s="103">
        <v>2</v>
      </c>
      <c r="B10" s="209" t="s">
        <v>55</v>
      </c>
      <c r="C10" s="209"/>
      <c r="D10" s="209"/>
      <c r="E10" s="209"/>
      <c r="F10" s="209"/>
      <c r="G10" s="144"/>
      <c r="H10" s="144"/>
      <c r="I10" s="144"/>
      <c r="J10" s="144"/>
      <c r="K10" s="144"/>
      <c r="L10" s="144"/>
      <c r="M10" s="104"/>
      <c r="N10" s="104"/>
      <c r="O10" s="104"/>
      <c r="P10" s="131">
        <f>IF(P14="",SUM(P11:P14),(SUM(P11:P14)-MIN(P11:P14)))</f>
        <v>534.05492386229287</v>
      </c>
      <c r="R10" s="168">
        <f>IF(R14="",SUM(R11:R14),(SUM(R11:R14)-MIN(R11:R14)))</f>
        <v>534.05492386229287</v>
      </c>
      <c r="U10" s="177"/>
      <c r="V10" s="177"/>
      <c r="W10" s="171"/>
    </row>
    <row r="11" spans="1:23" s="100" customFormat="1" ht="17.5" x14ac:dyDescent="0.35">
      <c r="A11" s="90"/>
      <c r="B11" s="91">
        <f>IF('P1'!A9="","",'P1'!A9)</f>
        <v>87</v>
      </c>
      <c r="C11" s="94">
        <f>IF('P1'!B9="","",'P1'!B9)</f>
        <v>83.6</v>
      </c>
      <c r="D11" s="91" t="str">
        <f>IF('P1'!C9="","",'P1'!C9)</f>
        <v>K5</v>
      </c>
      <c r="E11" s="92">
        <f>IF('P1'!D9="","",'P1'!D9)</f>
        <v>23735</v>
      </c>
      <c r="F11" s="93" t="str">
        <f>IF('P1'!F9="","",'P1'!F9)</f>
        <v>Margit Skjervheim</v>
      </c>
      <c r="G11" s="97">
        <f>IF('P1'!H9=0,"",'P1'!H9)</f>
        <v>41</v>
      </c>
      <c r="H11" s="97">
        <f>IF('P1'!I9=0,"",'P1'!I9)</f>
        <v>43</v>
      </c>
      <c r="I11" s="97">
        <f>IF('P1'!J9=0,"",'P1'!J9)</f>
        <v>45</v>
      </c>
      <c r="J11" s="97">
        <f>IF('P1'!K9=0,"",'P1'!K9)</f>
        <v>56</v>
      </c>
      <c r="K11" s="97">
        <f>IF('P1'!L9=0,"",'P1'!L9)</f>
        <v>60</v>
      </c>
      <c r="L11" s="97">
        <f>IF('P1'!M9=0,"",'P1'!M9)</f>
        <v>-63</v>
      </c>
      <c r="M11" s="97">
        <f>IF('P1'!N9=0,"",'P1'!N9)</f>
        <v>45</v>
      </c>
      <c r="N11" s="97">
        <f>IF('P1'!O9=0,"",'P1'!O9)</f>
        <v>60</v>
      </c>
      <c r="O11" s="97">
        <f>IF('P1'!P9=0,"",'P1'!P9)</f>
        <v>105</v>
      </c>
      <c r="P11" s="130">
        <f>IF('P1'!R9=0,"",'P1'!R9)</f>
        <v>164.96303202894845</v>
      </c>
      <c r="R11" s="173">
        <f>IF(OR(E11="",C11="",$U$2=""),"",IF(OR(D11="UM",D11="JM",D11="SM",D11="UK",D11="JK",D11="SK"),"",W11*(IF(ABS(1900-YEAR(($U$2+1)-E11))&lt;29,0,(VLOOKUP((YEAR($U$2)-YEAR(E11)),'Meltzer-Malone'!$A$3:$B$63,2))))))</f>
        <v>164.96303202894845</v>
      </c>
      <c r="U11" s="178">
        <f>IF(MAX(IF(ISNUMBER(G11),G11,IF(LEN(G11)&lt;2,0,VALUE(LEFT(G11,LEN(G11)-1)))),IF(ISNUMBER(H11),H11,IF(LEN(H11)&lt;2,0,VALUE(LEFT(H11,LEN(H11)-1)))),IF(ISNUMBER(I11),I11,IF(LEN(I11)&lt;2,0,VALUE(LEFT(I11,LEN(I11)-1)))))&lt;0,0,MAX(IF(ISNUMBER(G11),G11,IF(LEN(G11)&lt;2,0,VALUE(LEFT(G11,LEN(G11)-1)))),IF(ISNUMBER(H11),H11,IF(LEN(H11)&lt;2,0,VALUE(LEFT(H11,LEN(H11)-1)))),IF(ISNUMBER(I11),I11,IF(LEN(I11)&lt;2,0,VALUE(LEFT(I11,LEN(I11)-1))))))</f>
        <v>45</v>
      </c>
      <c r="V11" s="178">
        <f>IF(MAX(IF(ISNUMBER(J11),J11,IF(LEN(J11)&lt;2,0,VALUE(LEFT(J11,LEN(J11)-1)))),IF(ISNUMBER(K11),K11,IF(LEN(K11)&lt;2,0,VALUE(LEFT(K11,LEN(K11)-1)))),IF(ISNUMBER(L11),L11,IF(LEN(L11)&lt;2,0,VALUE(LEFT(L11,LEN(L11)-1)))))&lt;0,0,MAX(IF(ISNUMBER(J11),J11,IF(LEN(J11)&lt;2,0,VALUE(LEFT(J11,LEN(J11)-1)))),IF(ISNUMBER(K11),K11,IF(LEN(K11)&lt;2,0,VALUE(LEFT(K11,LEN(K11)-1)))),IF(ISNUMBER(L11),L11,IF(LEN(L11)&lt;2,0,VALUE(LEFT(L11,LEN(L11)-1))))))</f>
        <v>60</v>
      </c>
      <c r="W11" s="173">
        <f>IF((U11+V11)="","",IF(C11="","",IF(OR(D11="UK",D11="JK",D11="SK",D11="K1",D11="K2",D11="K3",D11="K4",D11="K5",D11="K6",D11="K7",D11="K8",D11="K9",D11="K10"),IF(C11&gt;153.655,(U11+V11),IF(C11&lt;28,10^(0.783497476*LOG10(28/153.655)^2)*(U11+V11),10^(0.783497476*LOG10(C11/153.655)^2)*(U11+V11))),IF(C11&gt;175.508,(U11+V11),IF(C11&lt;32,10^(0.75194503*LOG10(32/175.508)^2)*(U11+V11),10^(0.75194503*LOG10(C11/175.508)^2)*(U11+V11))))))</f>
        <v>119.10688233137073</v>
      </c>
    </row>
    <row r="12" spans="1:23" s="99" customFormat="1" ht="18" x14ac:dyDescent="0.4">
      <c r="A12" s="90"/>
      <c r="B12" s="91">
        <f>IF('P1'!A14="","",'P1'!A14)</f>
        <v>87</v>
      </c>
      <c r="C12" s="94">
        <f>IF('P1'!B14="","",'P1'!B14)</f>
        <v>83.82</v>
      </c>
      <c r="D12" s="91" t="str">
        <f>IF('P1'!C14="","",'P1'!C14)</f>
        <v>K1</v>
      </c>
      <c r="E12" s="92">
        <f>IF('P1'!D14="","",'P1'!D14)</f>
        <v>29367</v>
      </c>
      <c r="F12" s="93" t="str">
        <f>IF('P1'!F14="","",'P1'!F14)</f>
        <v>Ingeborg Endresen</v>
      </c>
      <c r="G12" s="97">
        <f>IF('P1'!H14=0,"",'P1'!H14)</f>
        <v>55</v>
      </c>
      <c r="H12" s="97">
        <f>IF('P1'!I14=0,"",'P1'!I14)</f>
        <v>-60</v>
      </c>
      <c r="I12" s="97">
        <f>IF('P1'!J14=0,"",'P1'!J14)</f>
        <v>-60</v>
      </c>
      <c r="J12" s="97">
        <f>IF('P1'!K14=0,"",'P1'!K14)</f>
        <v>72</v>
      </c>
      <c r="K12" s="97">
        <f>IF('P1'!L14=0,"",'P1'!L14)</f>
        <v>76</v>
      </c>
      <c r="L12" s="97">
        <f>IF('P1'!M14=0,"",'P1'!M14)</f>
        <v>-78</v>
      </c>
      <c r="M12" s="97">
        <f>IF('P1'!N14=0,"",'P1'!N14)</f>
        <v>55</v>
      </c>
      <c r="N12" s="97">
        <f>IF('P1'!O14=0,"",'P1'!O14)</f>
        <v>76</v>
      </c>
      <c r="O12" s="97">
        <f>IF('P1'!P14=0,"",'P1'!P14)</f>
        <v>131</v>
      </c>
      <c r="P12" s="130">
        <f>IF('P1'!R14=0,"",'P1'!R14)</f>
        <v>166.54820217985053</v>
      </c>
      <c r="R12" s="173">
        <f>IF(OR(E12="",C12="",$U$2=""),"",IF(OR(D12="UM",D12="JM",D12="SM",D12="UK",D12="JK",D12="SK"),"",W12*(IF(ABS(1900-YEAR(($U$2+1)-E12))&lt;29,0,(VLOOKUP((YEAR($U$2)-YEAR(E12)),'Meltzer-Malone'!$A$3:$B$63,2))))))</f>
        <v>166.54820217985053</v>
      </c>
      <c r="U12" s="178">
        <f>IF(MAX(IF(ISNUMBER(G12),G12,IF(LEN(G12)&lt;2,0,VALUE(LEFT(G12,LEN(G12)-1)))),IF(ISNUMBER(H12),H12,IF(LEN(H12)&lt;2,0,VALUE(LEFT(H12,LEN(H12)-1)))),IF(ISNUMBER(I12),I12,IF(LEN(I12)&lt;2,0,VALUE(LEFT(I12,LEN(I12)-1)))))&lt;0,0,MAX(IF(ISNUMBER(G12),G12,IF(LEN(G12)&lt;2,0,VALUE(LEFT(G12,LEN(G12)-1)))),IF(ISNUMBER(H12),H12,IF(LEN(H12)&lt;2,0,VALUE(LEFT(H12,LEN(H12)-1)))),IF(ISNUMBER(I12),I12,IF(LEN(I12)&lt;2,0,VALUE(LEFT(I12,LEN(I12)-1))))))</f>
        <v>55</v>
      </c>
      <c r="V12" s="178">
        <f>IF(MAX(IF(ISNUMBER(J12),J12,IF(LEN(J12)&lt;2,0,VALUE(LEFT(J12,LEN(J12)-1)))),IF(ISNUMBER(K12),K12,IF(LEN(K12)&lt;2,0,VALUE(LEFT(K12,LEN(K12)-1)))),IF(ISNUMBER(L12),L12,IF(LEN(L12)&lt;2,0,VALUE(LEFT(L12,LEN(L12)-1)))))&lt;0,0,MAX(IF(ISNUMBER(J12),J12,IF(LEN(J12)&lt;2,0,VALUE(LEFT(J12,LEN(J12)-1)))),IF(ISNUMBER(K12),K12,IF(LEN(K12)&lt;2,0,VALUE(LEFT(K12,LEN(K12)-1)))),IF(ISNUMBER(L12),L12,IF(LEN(L12)&lt;2,0,VALUE(LEFT(L12,LEN(L12)-1))))))</f>
        <v>76</v>
      </c>
      <c r="W12" s="173">
        <f>IF((U12+V12)="","",IF(C12="","",IF(OR(D12="UK",D12="JK",D12="SK",D12="K1",D12="K2",D12="K3",D12="K4",D12="K5",D12="K6",D12="K7",D12="K8",D12="K9",D12="K10"),IF(C12&gt;153.655,(U12+V12),IF(C12&lt;28,10^(0.783497476*LOG10(28/153.655)^2)*(U12+V12),10^(0.783497476*LOG10(C12/153.655)^2)*(U12+V12))),IF(C12&gt;175.508,(U12+V12),IF(C12&lt;32,10^(0.75194503*LOG10(32/175.508)^2)*(U12+V12),10^(0.75194503*LOG10(C12/175.508)^2)*(U12+V12))))))</f>
        <v>148.438682869742</v>
      </c>
    </row>
    <row r="13" spans="1:23" s="99" customFormat="1" ht="18" x14ac:dyDescent="0.4">
      <c r="A13" s="90"/>
      <c r="B13" s="91">
        <f>IF('P1'!A18="","",'P1'!A18)</f>
        <v>71</v>
      </c>
      <c r="C13" s="94">
        <f>IF('P1'!B18="","",'P1'!B18)</f>
        <v>67.260000000000005</v>
      </c>
      <c r="D13" s="91" t="str">
        <f>IF('P1'!C18="","",'P1'!C18)</f>
        <v>K2</v>
      </c>
      <c r="E13" s="92">
        <f>IF('P1'!D18="","",'P1'!D18)</f>
        <v>28326</v>
      </c>
      <c r="F13" s="93" t="str">
        <f>IF('P1'!F18="","",'P1'!F18)</f>
        <v>Siren Loy</v>
      </c>
      <c r="G13" s="97">
        <f>IF('P1'!H18=0,"",'P1'!H18)</f>
        <v>45</v>
      </c>
      <c r="H13" s="97">
        <f>IF('P1'!I18=0,"",'P1'!I18)</f>
        <v>48</v>
      </c>
      <c r="I13" s="97">
        <f>IF('P1'!J18=0,"",'P1'!J18)</f>
        <v>51</v>
      </c>
      <c r="J13" s="97">
        <f>IF('P1'!K18=0,"",'P1'!K18)</f>
        <v>65</v>
      </c>
      <c r="K13" s="97">
        <f>IF('P1'!L18=0,"",'P1'!L18)</f>
        <v>69</v>
      </c>
      <c r="L13" s="97">
        <f>IF('P1'!M18=0,"",'P1'!M18)</f>
        <v>-74</v>
      </c>
      <c r="M13" s="97">
        <f>IF('P1'!N18=0,"",'P1'!N18)</f>
        <v>51</v>
      </c>
      <c r="N13" s="97">
        <f>IF('P1'!O18=0,"",'P1'!O18)</f>
        <v>69</v>
      </c>
      <c r="O13" s="97">
        <f>IF('P1'!P18=0,"",'P1'!P18)</f>
        <v>120</v>
      </c>
      <c r="P13" s="130">
        <f>IF('P1'!R18=0,"",'P1'!R18)</f>
        <v>175.89241741538424</v>
      </c>
      <c r="R13" s="173">
        <f>IF(OR(E13="",C13="",$U$2=""),"",IF(OR(D13="UM",D13="JM",D13="SM",D13="UK",D13="JK",D13="SK"),"",W13*(IF(ABS(1900-YEAR(($U$2+1)-E13))&lt;29,0,(VLOOKUP((YEAR($U$2)-YEAR(E13)),'Meltzer-Malone'!$A$3:$B$63,2))))))</f>
        <v>175.89241741538424</v>
      </c>
      <c r="U13" s="178">
        <f t="shared" ref="U13:U14" si="0">IF(MAX(IF(ISNUMBER(G13),G13,IF(LEN(G13)&lt;2,0,VALUE(LEFT(G13,LEN(G13)-1)))),IF(ISNUMBER(H13),H13,IF(LEN(H13)&lt;2,0,VALUE(LEFT(H13,LEN(H13)-1)))),IF(ISNUMBER(I13),I13,IF(LEN(I13)&lt;2,0,VALUE(LEFT(I13,LEN(I13)-1)))))&lt;0,0,MAX(IF(ISNUMBER(G13),G13,IF(LEN(G13)&lt;2,0,VALUE(LEFT(G13,LEN(G13)-1)))),IF(ISNUMBER(H13),H13,IF(LEN(H13)&lt;2,0,VALUE(LEFT(H13,LEN(H13)-1)))),IF(ISNUMBER(I13),I13,IF(LEN(I13)&lt;2,0,VALUE(LEFT(I13,LEN(I13)-1))))))</f>
        <v>51</v>
      </c>
      <c r="V13" s="178">
        <f t="shared" ref="V13:V14" si="1">IF(MAX(IF(ISNUMBER(J13),J13,IF(LEN(J13)&lt;2,0,VALUE(LEFT(J13,LEN(J13)-1)))),IF(ISNUMBER(K13),K13,IF(LEN(K13)&lt;2,0,VALUE(LEFT(K13,LEN(K13)-1)))),IF(ISNUMBER(L13),L13,IF(LEN(L13)&lt;2,0,VALUE(LEFT(L13,LEN(L13)-1)))))&lt;0,0,MAX(IF(ISNUMBER(J13),J13,IF(LEN(J13)&lt;2,0,VALUE(LEFT(J13,LEN(J13)-1)))),IF(ISNUMBER(K13),K13,IF(LEN(K13)&lt;2,0,VALUE(LEFT(K13,LEN(K13)-1)))),IF(ISNUMBER(L13),L13,IF(LEN(L13)&lt;2,0,VALUE(LEFT(L13,LEN(L13)-1))))))</f>
        <v>69</v>
      </c>
      <c r="W13" s="173">
        <f t="shared" ref="W13:W14" si="2">IF((U13+V13)="","",IF(C13="","",IF(OR(D13="UK",D13="JK",D13="SK",D13="K1",D13="K2",D13="K3",D13="K4",D13="K5",D13="K6",D13="K7",D13="K8",D13="K9",D13="K10"),IF(C13&gt;153.655,(U13+V13),IF(C13&lt;28,10^(0.783497476*LOG10(28/153.655)^2)*(U13+V13),10^(0.783497476*LOG10(C13/153.655)^2)*(U13+V13))),IF(C13&gt;175.508,(U13+V13),IF(C13&lt;32,10^(0.75194503*LOG10(32/175.508)^2)*(U13+V13),10^(0.75194503*LOG10(C13/175.508)^2)*(U13+V13))))))</f>
        <v>151.37041085661295</v>
      </c>
    </row>
    <row r="14" spans="1:23" s="99" customFormat="1" ht="18" x14ac:dyDescent="0.4">
      <c r="A14" s="90"/>
      <c r="B14" s="91">
        <f>IF('P1'!A21="","",'P1'!A21)</f>
        <v>55</v>
      </c>
      <c r="C14" s="94">
        <f>IF('P1'!B21="","",'P1'!B21)</f>
        <v>54.58</v>
      </c>
      <c r="D14" s="91" t="str">
        <f>IF('P1'!C21="","",'P1'!C21)</f>
        <v>K1</v>
      </c>
      <c r="E14" s="92">
        <f>IF('P1'!D21="","",'P1'!D21)</f>
        <v>29703</v>
      </c>
      <c r="F14" s="93" t="str">
        <f>IF('P1'!F21="","",'P1'!F21)</f>
        <v>Anne Knarvik</v>
      </c>
      <c r="G14" s="97">
        <f>IF('P1'!H21=0,"",'P1'!H21)</f>
        <v>47</v>
      </c>
      <c r="H14" s="97">
        <f>IF('P1'!I21=0,"",'P1'!I21)</f>
        <v>50</v>
      </c>
      <c r="I14" s="97">
        <f>IF('P1'!J21=0,"",'P1'!J21)</f>
        <v>-52</v>
      </c>
      <c r="J14" s="97">
        <f>IF('P1'!K21=0,"",'P1'!K21)</f>
        <v>67</v>
      </c>
      <c r="K14" s="97">
        <f>IF('P1'!L21=0,"",'P1'!L21)</f>
        <v>70</v>
      </c>
      <c r="L14" s="97">
        <f>IF('P1'!M21=0,"",'P1'!M21)</f>
        <v>-74</v>
      </c>
      <c r="M14" s="97">
        <f>IF('P1'!N21=0,"",'P1'!N21)</f>
        <v>50</v>
      </c>
      <c r="N14" s="97">
        <f>IF('P1'!O21=0,"",'P1'!O21)</f>
        <v>70</v>
      </c>
      <c r="O14" s="97">
        <f>IF('P1'!P21=0,"",'P1'!P21)</f>
        <v>120</v>
      </c>
      <c r="P14" s="130">
        <f>IF('P1'!R21=0,"",'P1'!R21)</f>
        <v>191.61430426705803</v>
      </c>
      <c r="R14" s="173">
        <f>IF(OR(E14="",C14="",$U$2=""),"",IF(OR(D14="UM",D14="JM",D14="SM",D14="UK",D14="JK",D14="SK"),"",W14*(IF(ABS(1900-YEAR(($U$2+1)-E14))&lt;29,0,(VLOOKUP((YEAR($U$2)-YEAR(E14)),'Meltzer-Malone'!$A$3:$B$63,2))))))</f>
        <v>191.61430426705803</v>
      </c>
      <c r="U14" s="178">
        <f t="shared" si="0"/>
        <v>50</v>
      </c>
      <c r="V14" s="178">
        <f t="shared" si="1"/>
        <v>70</v>
      </c>
      <c r="W14" s="173">
        <f t="shared" si="2"/>
        <v>172.78115804062944</v>
      </c>
    </row>
    <row r="15" spans="1:23" s="102" customFormat="1" ht="28" x14ac:dyDescent="0.6">
      <c r="A15" s="103">
        <v>3</v>
      </c>
      <c r="B15" s="209" t="s">
        <v>56</v>
      </c>
      <c r="C15" s="209"/>
      <c r="D15" s="209"/>
      <c r="E15" s="209"/>
      <c r="F15" s="209"/>
      <c r="G15" s="144"/>
      <c r="H15" s="144"/>
      <c r="I15" s="144"/>
      <c r="J15" s="144"/>
      <c r="K15" s="144"/>
      <c r="L15" s="144"/>
      <c r="M15" s="104"/>
      <c r="N15" s="104"/>
      <c r="O15" s="104"/>
      <c r="P15" s="131">
        <f>IF(P19="",SUM(P16:P19),(SUM(P16:P19)-MIN(P16:P19)))</f>
        <v>482.76499961828301</v>
      </c>
      <c r="R15" s="168">
        <f>IF(R19="",SUM(R16:R19),(SUM(R16:R19)-MIN(R16:R19)))</f>
        <v>482.76499961828301</v>
      </c>
      <c r="U15" s="177"/>
      <c r="V15" s="177"/>
      <c r="W15" s="171"/>
    </row>
    <row r="16" spans="1:23" s="100" customFormat="1" ht="17.5" x14ac:dyDescent="0.35">
      <c r="A16" s="90"/>
      <c r="B16" s="91">
        <f>IF('P1'!A10="","",'P1'!A10)</f>
        <v>71</v>
      </c>
      <c r="C16" s="94">
        <f>IF('P1'!B10="","",'P1'!B10)</f>
        <v>68.06</v>
      </c>
      <c r="D16" s="91" t="str">
        <f>IF('P1'!C10="","",'P1'!C10)</f>
        <v>K2</v>
      </c>
      <c r="E16" s="92">
        <f>IF('P1'!D10="","",'P1'!D10)</f>
        <v>28656</v>
      </c>
      <c r="F16" s="93" t="str">
        <f>IF('P1'!F10="","",'P1'!F10)</f>
        <v>Julie Dahle</v>
      </c>
      <c r="G16" s="97">
        <f>IF('P1'!H10=0,"",'P1'!H10)</f>
        <v>40</v>
      </c>
      <c r="H16" s="97">
        <f>IF('P1'!I10=0,"",'P1'!I10)</f>
        <v>43</v>
      </c>
      <c r="I16" s="97">
        <f>IF('P1'!J10=0,"",'P1'!J10)</f>
        <v>45</v>
      </c>
      <c r="J16" s="97">
        <f>IF('P1'!K10=0,"",'P1'!K10)</f>
        <v>48</v>
      </c>
      <c r="K16" s="97">
        <f>IF('P1'!L10=0,"",'P1'!L10)</f>
        <v>51</v>
      </c>
      <c r="L16" s="97">
        <f>IF('P1'!M10=0,"",'P1'!M10)</f>
        <v>-55</v>
      </c>
      <c r="M16" s="97">
        <f>IF('P1'!N10=0,"",'P1'!N10)</f>
        <v>45</v>
      </c>
      <c r="N16" s="97">
        <f>IF('P1'!O10=0,"",'P1'!O10)</f>
        <v>51</v>
      </c>
      <c r="O16" s="97">
        <f>IF('P1'!P10=0,"",'P1'!P10)</f>
        <v>96</v>
      </c>
      <c r="P16" s="130">
        <f>IF('P1'!R10=0,"",'P1'!R10)</f>
        <v>138.22436716062609</v>
      </c>
      <c r="R16" s="173">
        <f>IF(OR(E16="",C16="",$U$2=""),"",IF(OR(D16="UM",D16="JM",D16="SM",D16="UK",D16="JK",D16="SK"),"",W16*(IF(ABS(1900-YEAR(($U$2+1)-E16))&lt;29,0,(VLOOKUP((YEAR($U$2)-YEAR(E16)),'Meltzer-Malone'!$A$3:$B$63,2))))))</f>
        <v>138.22436716062609</v>
      </c>
      <c r="U16" s="178">
        <f>IF(MAX(IF(ISNUMBER(G16),G16,IF(LEN(G16)&lt;2,0,VALUE(LEFT(G16,LEN(G16)-1)))),IF(ISNUMBER(H16),H16,IF(LEN(H16)&lt;2,0,VALUE(LEFT(H16,LEN(H16)-1)))),IF(ISNUMBER(I16),I16,IF(LEN(I16)&lt;2,0,VALUE(LEFT(I16,LEN(I16)-1)))))&lt;0,0,MAX(IF(ISNUMBER(G16),G16,IF(LEN(G16)&lt;2,0,VALUE(LEFT(G16,LEN(G16)-1)))),IF(ISNUMBER(H16),H16,IF(LEN(H16)&lt;2,0,VALUE(LEFT(H16,LEN(H16)-1)))),IF(ISNUMBER(I16),I16,IF(LEN(I16)&lt;2,0,VALUE(LEFT(I16,LEN(I16)-1))))))</f>
        <v>45</v>
      </c>
      <c r="V16" s="178">
        <f>IF(MAX(IF(ISNUMBER(J16),J16,IF(LEN(J16)&lt;2,0,VALUE(LEFT(J16,LEN(J16)-1)))),IF(ISNUMBER(K16),K16,IF(LEN(K16)&lt;2,0,VALUE(LEFT(K16,LEN(K16)-1)))),IF(ISNUMBER(L16),L16,IF(LEN(L16)&lt;2,0,VALUE(LEFT(L16,LEN(L16)-1)))))&lt;0,0,MAX(IF(ISNUMBER(J16),J16,IF(LEN(J16)&lt;2,0,VALUE(LEFT(J16,LEN(J16)-1)))),IF(ISNUMBER(K16),K16,IF(LEN(K16)&lt;2,0,VALUE(LEFT(K16,LEN(K16)-1)))),IF(ISNUMBER(L16),L16,IF(LEN(L16)&lt;2,0,VALUE(LEFT(L16,LEN(L16)-1))))))</f>
        <v>51</v>
      </c>
      <c r="W16" s="173">
        <f>IF((U16+V16)="","",IF(C16="","",IF(OR(D16="UK",D16="JK",D16="SK",D16="K1",D16="K2",D16="K3",D16="K4",D16="K5",D16="K6",D16="K7",D16="K8",D16="K9",D16="K10"),IF(C16&gt;153.655,(U16+V16),IF(C16&lt;28,10^(0.783497476*LOG10(28/153.655)^2)*(U16+V16),10^(0.783497476*LOG10(C16/153.655)^2)*(U16+V16))),IF(C16&gt;175.508,(U16+V16),IF(C16&lt;32,10^(0.75194503*LOG10(32/175.508)^2)*(U16+V16),10^(0.75194503*LOG10(C16/175.508)^2)*(U16+V16))))))</f>
        <v>120.29971032256404</v>
      </c>
    </row>
    <row r="17" spans="1:23" s="99" customFormat="1" ht="18" x14ac:dyDescent="0.4">
      <c r="A17" s="90"/>
      <c r="B17" s="91">
        <f>IF('P1'!A13="","",'P1'!A13)</f>
        <v>76</v>
      </c>
      <c r="C17" s="94">
        <f>IF('P1'!B13="","",'P1'!B13)</f>
        <v>73.459999999999994</v>
      </c>
      <c r="D17" s="91" t="str">
        <f>IF('P1'!C13="","",'P1'!C13)</f>
        <v>K1</v>
      </c>
      <c r="E17" s="92">
        <f>IF('P1'!D13="","",'P1'!D13)</f>
        <v>30216</v>
      </c>
      <c r="F17" s="93" t="str">
        <f>IF('P1'!F13="","",'P1'!F13)</f>
        <v>Aurora Foss</v>
      </c>
      <c r="G17" s="97">
        <f>IF('P1'!H13=0,"",'P1'!H13)</f>
        <v>25</v>
      </c>
      <c r="H17" s="97">
        <f>IF('P1'!I13=0,"",'P1'!I13)</f>
        <v>27</v>
      </c>
      <c r="I17" s="97">
        <f>IF('P1'!J13=0,"",'P1'!J13)</f>
        <v>30</v>
      </c>
      <c r="J17" s="97">
        <f>IF('P1'!K13=0,"",'P1'!K13)</f>
        <v>35</v>
      </c>
      <c r="K17" s="97">
        <f>IF('P1'!L13=0,"",'P1'!L13)</f>
        <v>39</v>
      </c>
      <c r="L17" s="97">
        <f>IF('P1'!M13=0,"",'P1'!M13)</f>
        <v>42</v>
      </c>
      <c r="M17" s="97">
        <f>IF('P1'!N13=0,"",'P1'!N13)</f>
        <v>30</v>
      </c>
      <c r="N17" s="97">
        <f>IF('P1'!O13=0,"",'P1'!O13)</f>
        <v>42</v>
      </c>
      <c r="O17" s="97">
        <f>IF('P1'!P13=0,"",'P1'!P13)</f>
        <v>72</v>
      </c>
      <c r="P17" s="130">
        <f>IF('P1'!R13=0,"",'P1'!R13)</f>
        <v>94.977773454063396</v>
      </c>
      <c r="R17" s="173">
        <f>IF(OR(E17="",C17="",$U$2=""),"",IF(OR(D17="UM",D17="JM",D17="SM",D17="UK",D17="JK",D17="SK"),"",W17*(IF(ABS(1900-YEAR(($U$2+1)-E17))&lt;29,0,(VLOOKUP((YEAR($U$2)-YEAR(E17)),'Meltzer-Malone'!$A$3:$B$63,2))))))</f>
        <v>94.977773454063396</v>
      </c>
      <c r="U17" s="178">
        <f>IF(MAX(IF(ISNUMBER(G17),G17,IF(LEN(G17)&lt;2,0,VALUE(LEFT(G17,LEN(G17)-1)))),IF(ISNUMBER(H17),H17,IF(LEN(H17)&lt;2,0,VALUE(LEFT(H17,LEN(H17)-1)))),IF(ISNUMBER(I17),I17,IF(LEN(I17)&lt;2,0,VALUE(LEFT(I17,LEN(I17)-1)))))&lt;0,0,MAX(IF(ISNUMBER(G17),G17,IF(LEN(G17)&lt;2,0,VALUE(LEFT(G17,LEN(G17)-1)))),IF(ISNUMBER(H17),H17,IF(LEN(H17)&lt;2,0,VALUE(LEFT(H17,LEN(H17)-1)))),IF(ISNUMBER(I17),I17,IF(LEN(I17)&lt;2,0,VALUE(LEFT(I17,LEN(I17)-1))))))</f>
        <v>30</v>
      </c>
      <c r="V17" s="178">
        <f>IF(MAX(IF(ISNUMBER(J17),J17,IF(LEN(J17)&lt;2,0,VALUE(LEFT(J17,LEN(J17)-1)))),IF(ISNUMBER(K17),K17,IF(LEN(K17)&lt;2,0,VALUE(LEFT(K17,LEN(K17)-1)))),IF(ISNUMBER(L17),L17,IF(LEN(L17)&lt;2,0,VALUE(LEFT(L17,LEN(L17)-1)))))&lt;0,0,MAX(IF(ISNUMBER(J17),J17,IF(LEN(J17)&lt;2,0,VALUE(LEFT(J17,LEN(J17)-1)))),IF(ISNUMBER(K17),K17,IF(LEN(K17)&lt;2,0,VALUE(LEFT(K17,LEN(K17)-1)))),IF(ISNUMBER(L17),L17,IF(LEN(L17)&lt;2,0,VALUE(LEFT(L17,LEN(L17)-1))))))</f>
        <v>42</v>
      </c>
      <c r="W17" s="173">
        <f>IF((U17+V17)="","",IF(C17="","",IF(OR(D17="UK",D17="JK",D17="SK",D17="K1",D17="K2",D17="K3",D17="K4",D17="K5",D17="K6",D17="K7",D17="K8",D17="K9",D17="K10"),IF(C17&gt;153.655,(U17+V17),IF(C17&lt;28,10^(0.783497476*LOG10(28/153.655)^2)*(U17+V17),10^(0.783497476*LOG10(C17/153.655)^2)*(U17+V17))),IF(C17&gt;175.508,(U17+V17),IF(C17&lt;32,10^(0.75194503*LOG10(32/175.508)^2)*(U17+V17),10^(0.75194503*LOG10(C17/175.508)^2)*(U17+V17))))))</f>
        <v>86.658552421590684</v>
      </c>
    </row>
    <row r="18" spans="1:23" s="99" customFormat="1" ht="18" x14ac:dyDescent="0.4">
      <c r="A18" s="90"/>
      <c r="B18" s="91">
        <f>IF('P1'!A15="","",'P1'!A15)</f>
        <v>81</v>
      </c>
      <c r="C18" s="94">
        <f>IF('P1'!B15="","",'P1'!B15)</f>
        <v>79.3</v>
      </c>
      <c r="D18" s="91" t="str">
        <f>IF('P1'!C15="","",'P1'!C15)</f>
        <v>K4</v>
      </c>
      <c r="E18" s="92">
        <f>IF('P1'!D15="","",'P1'!D15)</f>
        <v>24246</v>
      </c>
      <c r="F18" s="93" t="str">
        <f>IF('P1'!F15="","",'P1'!F15)</f>
        <v>Eva Grøndahl Lundberg</v>
      </c>
      <c r="G18" s="97">
        <f>IF('P1'!H15=0,"",'P1'!H15)</f>
        <v>-35</v>
      </c>
      <c r="H18" s="97">
        <f>IF('P1'!I15=0,"",'P1'!I15)</f>
        <v>35</v>
      </c>
      <c r="I18" s="97">
        <f>IF('P1'!J15=0,"",'P1'!J15)</f>
        <v>37</v>
      </c>
      <c r="J18" s="97">
        <f>IF('P1'!K15=0,"",'P1'!K15)</f>
        <v>42</v>
      </c>
      <c r="K18" s="97">
        <f>IF('P1'!L15=0,"",'P1'!L15)</f>
        <v>44</v>
      </c>
      <c r="L18" s="97">
        <f>IF('P1'!M15=0,"",'P1'!M15)</f>
        <v>46</v>
      </c>
      <c r="M18" s="97">
        <f>IF('P1'!N15=0,"",'P1'!N15)</f>
        <v>37</v>
      </c>
      <c r="N18" s="97">
        <f>IF('P1'!O15=0,"",'P1'!O15)</f>
        <v>46</v>
      </c>
      <c r="O18" s="97">
        <f>IF('P1'!P15=0,"",'P1'!P15)</f>
        <v>83</v>
      </c>
      <c r="P18" s="130">
        <f>IF('P1'!R15=0,"",'P1'!R15)</f>
        <v>128.88226885524168</v>
      </c>
      <c r="R18" s="173">
        <f>IF(OR(E18="",C18="",$U$2=""),"",IF(OR(D18="UM",D18="JM",D18="SM",D18="UK",D18="JK",D18="SK"),"",W18*(IF(ABS(1900-YEAR(($U$2+1)-E18))&lt;29,0,(VLOOKUP((YEAR($U$2)-YEAR(E18)),'Meltzer-Malone'!$A$3:$B$63,2))))))</f>
        <v>128.88226885524168</v>
      </c>
      <c r="U18" s="178">
        <f>IF(MAX(IF(ISNUMBER(G18),G18,IF(LEN(G18)&lt;2,0,VALUE(LEFT(G18,LEN(G18)-1)))),IF(ISNUMBER(H18),H18,IF(LEN(H18)&lt;2,0,VALUE(LEFT(H18,LEN(H18)-1)))),IF(ISNUMBER(I18),I18,IF(LEN(I18)&lt;2,0,VALUE(LEFT(I18,LEN(I18)-1)))))&lt;0,0,MAX(IF(ISNUMBER(G18),G18,IF(LEN(G18)&lt;2,0,VALUE(LEFT(G18,LEN(G18)-1)))),IF(ISNUMBER(H18),H18,IF(LEN(H18)&lt;2,0,VALUE(LEFT(H18,LEN(H18)-1)))),IF(ISNUMBER(I18),I18,IF(LEN(I18)&lt;2,0,VALUE(LEFT(I18,LEN(I18)-1))))))</f>
        <v>37</v>
      </c>
      <c r="V18" s="178">
        <f>IF(MAX(IF(ISNUMBER(J18),J18,IF(LEN(J18)&lt;2,0,VALUE(LEFT(J18,LEN(J18)-1)))),IF(ISNUMBER(K18),K18,IF(LEN(K18)&lt;2,0,VALUE(LEFT(K18,LEN(K18)-1)))),IF(ISNUMBER(L18),L18,IF(LEN(L18)&lt;2,0,VALUE(LEFT(L18,LEN(L18)-1)))))&lt;0,0,MAX(IF(ISNUMBER(J18),J18,IF(LEN(J18)&lt;2,0,VALUE(LEFT(J18,LEN(J18)-1)))),IF(ISNUMBER(K18),K18,IF(LEN(K18)&lt;2,0,VALUE(LEFT(K18,LEN(K18)-1)))),IF(ISNUMBER(L18),L18,IF(LEN(L18)&lt;2,0,VALUE(LEFT(L18,LEN(L18)-1))))))</f>
        <v>46</v>
      </c>
      <c r="W18" s="173">
        <f>IF((U18+V18)="","",IF(C18="","",IF(OR(D18="UK",D18="JK",D18="SK",D18="K1",D18="K2",D18="K3",D18="K4",D18="K5",D18="K6",D18="K7",D18="K8",D18="K9",D18="K10"),IF(C18&gt;153.655,(U18+V18),IF(C18&lt;28,10^(0.783497476*LOG10(28/153.655)^2)*(U18+V18),10^(0.783497476*LOG10(C18/153.655)^2)*(U18+V18))),IF(C18&gt;175.508,(U18+V18),IF(C18&lt;32,10^(0.75194503*LOG10(32/175.508)^2)*(U18+V18),10^(0.75194503*LOG10(C18/175.508)^2)*(U18+V18))))))</f>
        <v>96.324565661615594</v>
      </c>
    </row>
    <row r="19" spans="1:23" s="99" customFormat="1" ht="18" x14ac:dyDescent="0.4">
      <c r="A19" s="90"/>
      <c r="B19" s="91">
        <f>IF('P1'!A19="","",'P1'!A19)</f>
        <v>71</v>
      </c>
      <c r="C19" s="94">
        <f>IF('P1'!B19="","",'P1'!B19)</f>
        <v>66.900000000000006</v>
      </c>
      <c r="D19" s="91" t="str">
        <f>IF('P1'!C19="","",'P1'!C19)</f>
        <v>K1</v>
      </c>
      <c r="E19" s="92">
        <f>IF('P1'!D19="","",'P1'!D19)</f>
        <v>30714</v>
      </c>
      <c r="F19" s="93" t="str">
        <f>IF('P1'!F19="","",'P1'!F19)</f>
        <v>Marie Mossige Grythe</v>
      </c>
      <c r="G19" s="97">
        <f>IF('P1'!H19=0,"",'P1'!H19)</f>
        <v>65</v>
      </c>
      <c r="H19" s="97">
        <f>IF('P1'!I19=0,"",'P1'!I19)</f>
        <v>70</v>
      </c>
      <c r="I19" s="97">
        <f>IF('P1'!J19=0,"",'P1'!J19)</f>
        <v>74</v>
      </c>
      <c r="J19" s="97">
        <f>IF('P1'!K19=0,"",'P1'!K19)</f>
        <v>75</v>
      </c>
      <c r="K19" s="97">
        <f>IF('P1'!L19=0,"",'P1'!L19)</f>
        <v>80</v>
      </c>
      <c r="L19" s="97">
        <f>IF('P1'!M19=0,"",'P1'!M19)</f>
        <v>85</v>
      </c>
      <c r="M19" s="97">
        <f>IF('P1'!N19=0,"",'P1'!N19)</f>
        <v>74</v>
      </c>
      <c r="N19" s="97">
        <f>IF('P1'!O19=0,"",'P1'!O19)</f>
        <v>85</v>
      </c>
      <c r="O19" s="97">
        <f>IF('P1'!P19=0,"",'P1'!P19)</f>
        <v>159</v>
      </c>
      <c r="P19" s="130">
        <f>IF('P1'!R19=0,"",'P1'!R19)</f>
        <v>215.65836360241516</v>
      </c>
      <c r="R19" s="173">
        <f>IF(OR(E19="",C19="",$U$2=""),"",IF(OR(D19="UM",D19="JM",D19="SM",D19="UK",D19="JK",D19="SK"),"",W19*(IF(ABS(1900-YEAR(($U$2+1)-E19))&lt;29,0,(VLOOKUP((YEAR($U$2)-YEAR(E19)),'Meltzer-Malone'!$A$3:$B$63,2))))))</f>
        <v>215.65836360241516</v>
      </c>
      <c r="U19" s="178">
        <f>IF(MAX(IF(ISNUMBER(G19),G19,IF(LEN(G19)&lt;2,0,VALUE(LEFT(G19,LEN(G19)-1)))),IF(ISNUMBER(H19),H19,IF(LEN(H19)&lt;2,0,VALUE(LEFT(H19,LEN(H19)-1)))),IF(ISNUMBER(I19),I19,IF(LEN(I19)&lt;2,0,VALUE(LEFT(I19,LEN(I19)-1)))))&lt;0,0,MAX(IF(ISNUMBER(G19),G19,IF(LEN(G19)&lt;2,0,VALUE(LEFT(G19,LEN(G19)-1)))),IF(ISNUMBER(H19),H19,IF(LEN(H19)&lt;2,0,VALUE(LEFT(H19,LEN(H19)-1)))),IF(ISNUMBER(I19),I19,IF(LEN(I19)&lt;2,0,VALUE(LEFT(I19,LEN(I19)-1))))))</f>
        <v>74</v>
      </c>
      <c r="V19" s="178">
        <f>IF(MAX(IF(ISNUMBER(J19),J19,IF(LEN(J19)&lt;2,0,VALUE(LEFT(J19,LEN(J19)-1)))),IF(ISNUMBER(K19),K19,IF(LEN(K19)&lt;2,0,VALUE(LEFT(K19,LEN(K19)-1)))),IF(ISNUMBER(L19),L19,IF(LEN(L19)&lt;2,0,VALUE(LEFT(L19,LEN(L19)-1)))))&lt;0,0,MAX(IF(ISNUMBER(J19),J19,IF(LEN(J19)&lt;2,0,VALUE(LEFT(J19,LEN(J19)-1)))),IF(ISNUMBER(K19),K19,IF(LEN(K19)&lt;2,0,VALUE(LEFT(K19,LEN(K19)-1)))),IF(ISNUMBER(L19),L19,IF(LEN(L19)&lt;2,0,VALUE(LEFT(L19,LEN(L19)-1))))))</f>
        <v>85</v>
      </c>
      <c r="W19" s="173">
        <f>IF((U19+V19)="","",IF(C19="","",IF(OR(D19="UK",D19="JK",D19="SK",D19="K1",D19="K2",D19="K3",D19="K4",D19="K5",D19="K6",D19="K7",D19="K8",D19="K9",D19="K10"),IF(C19&gt;153.655,(U19+V19),IF(C19&lt;28,10^(0.783497476*LOG10(28/153.655)^2)*(U19+V19),10^(0.783497476*LOG10(C19/153.655)^2)*(U19+V19))),IF(C19&gt;175.508,(U19+V19),IF(C19&lt;32,10^(0.75194503*LOG10(32/175.508)^2)*(U19+V19),10^(0.75194503*LOG10(C19/175.508)^2)*(U19+V19))))))</f>
        <v>201.17384664404398</v>
      </c>
    </row>
    <row r="20" spans="1:23" ht="14" customHeight="1" x14ac:dyDescent="0.4">
      <c r="A20" s="40"/>
      <c r="B20" s="40"/>
      <c r="C20" s="106"/>
      <c r="D20" s="40"/>
      <c r="E20" s="42"/>
      <c r="F20" s="105"/>
      <c r="G20" s="105"/>
      <c r="H20" s="105"/>
      <c r="I20" s="105"/>
      <c r="J20" s="105"/>
      <c r="K20" s="105"/>
      <c r="L20" s="105"/>
      <c r="M20" s="95"/>
      <c r="N20" s="95"/>
      <c r="O20" s="95"/>
      <c r="P20" s="106"/>
    </row>
    <row r="21" spans="1:23" s="45" customFormat="1" ht="33" x14ac:dyDescent="0.55000000000000004">
      <c r="A21" s="213" t="s">
        <v>53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R21" s="168" t="s">
        <v>69</v>
      </c>
      <c r="U21" s="176"/>
      <c r="V21" s="176"/>
      <c r="W21" s="172"/>
    </row>
    <row r="22" spans="1:23" ht="14" customHeight="1" x14ac:dyDescent="0.4">
      <c r="A22" s="40"/>
      <c r="B22" s="40"/>
      <c r="C22" s="106"/>
      <c r="D22" s="40"/>
      <c r="E22" s="42"/>
      <c r="F22" s="105"/>
      <c r="G22" s="105"/>
      <c r="H22" s="105"/>
      <c r="I22" s="105"/>
      <c r="J22" s="105"/>
      <c r="K22" s="105"/>
      <c r="L22" s="105"/>
      <c r="M22" s="95"/>
      <c r="N22" s="95"/>
      <c r="O22" s="95"/>
      <c r="P22" s="106"/>
    </row>
    <row r="23" spans="1:23" s="102" customFormat="1" ht="28" x14ac:dyDescent="0.6">
      <c r="A23" s="89">
        <v>1</v>
      </c>
      <c r="B23" s="208" t="s">
        <v>58</v>
      </c>
      <c r="C23" s="208"/>
      <c r="D23" s="208"/>
      <c r="E23" s="208"/>
      <c r="F23" s="208"/>
      <c r="G23" s="132"/>
      <c r="H23" s="132"/>
      <c r="I23" s="132"/>
      <c r="J23" s="132"/>
      <c r="K23" s="132"/>
      <c r="L23" s="132"/>
      <c r="M23" s="96"/>
      <c r="N23" s="96"/>
      <c r="O23" s="96"/>
      <c r="P23" s="107">
        <f>IF(P27="",SUM(P24:P27),(SUM(P24:P27)-MIN(P24:P27)))</f>
        <v>1011.9303313749872</v>
      </c>
      <c r="R23" s="168">
        <f>IF(R27="",SUM(R24:R27),(SUM(R24:R27)-MIN(R24:R27)))</f>
        <v>1011.9303313749872</v>
      </c>
      <c r="U23" s="177"/>
      <c r="V23" s="177"/>
      <c r="W23" s="171"/>
    </row>
    <row r="24" spans="1:23" s="99" customFormat="1" ht="18" x14ac:dyDescent="0.4">
      <c r="A24" s="90"/>
      <c r="B24" s="91">
        <f>IF('P2'!A9="","",'P2'!A9)</f>
        <v>96</v>
      </c>
      <c r="C24" s="184">
        <f>IF('P2'!B9="","",'P2'!B9)</f>
        <v>91.52</v>
      </c>
      <c r="D24" s="91" t="str">
        <f>IF('P2'!C9="","",'P2'!C9)</f>
        <v>M5</v>
      </c>
      <c r="E24" s="92">
        <f>IF('P2'!D9="","",'P2'!D9)</f>
        <v>22098</v>
      </c>
      <c r="F24" s="93" t="str">
        <f>IF('P2'!F9="","",'P2'!F9)</f>
        <v>Lars Hage</v>
      </c>
      <c r="G24" s="97">
        <f>IF('P2'!H9=0,"",'P2'!H9)</f>
        <v>65</v>
      </c>
      <c r="H24" s="97">
        <f>IF('P2'!I9=0,"",'P2'!I9)</f>
        <v>-70</v>
      </c>
      <c r="I24" s="97">
        <f>IF('P2'!J9=0,"",'P2'!J9)</f>
        <v>-70</v>
      </c>
      <c r="J24" s="97">
        <f>IF('P2'!K9=0,"",'P2'!K9)</f>
        <v>80</v>
      </c>
      <c r="K24" s="97">
        <f>IF('P2'!L9=0,"",'P2'!L9)</f>
        <v>85</v>
      </c>
      <c r="L24" s="97">
        <f>IF('P2'!M9=0,"",'P2'!M9)</f>
        <v>90</v>
      </c>
      <c r="M24" s="97">
        <f>IF('P2'!N9=0,"",'P2'!N9)</f>
        <v>65</v>
      </c>
      <c r="N24" s="97">
        <f>IF('P2'!O9=0,"",'P2'!O9)</f>
        <v>90</v>
      </c>
      <c r="O24" s="97">
        <f>IF('P2'!P9=0,"",'P2'!P9)</f>
        <v>155</v>
      </c>
      <c r="P24" s="94">
        <f>IF('P2'!R9=0,"",'P2'!R9)</f>
        <v>264.88901250244925</v>
      </c>
      <c r="R24" s="173">
        <f>IF(OR(E24="",C24="",$U$2=""),"",IF(OR(D24="UM",D24="JM",D24="SM",D24="UK",D24="JK",D24="SK"),"",W24*(IF(ABS(1900-YEAR(($U$2+1)-E24))&lt;29,0,(VLOOKUP((YEAR($U$2)-YEAR(E24)),'Meltzer-Malone'!$A$3:$B$63,2))))))</f>
        <v>264.88901250244925</v>
      </c>
      <c r="U24" s="178">
        <f>IF(MAX(IF(ISNUMBER(G24),G24,IF(LEN(G24)&lt;2,0,VALUE(LEFT(G24,LEN(G24)-1)))),IF(ISNUMBER(H24),H24,IF(LEN(H24)&lt;2,0,VALUE(LEFT(H24,LEN(H24)-1)))),IF(ISNUMBER(I24),I24,IF(LEN(I24)&lt;2,0,VALUE(LEFT(I24,LEN(I24)-1)))))&lt;0,0,MAX(IF(ISNUMBER(G24),G24,IF(LEN(G24)&lt;2,0,VALUE(LEFT(G24,LEN(G24)-1)))),IF(ISNUMBER(H24),H24,IF(LEN(H24)&lt;2,0,VALUE(LEFT(H24,LEN(H24)-1)))),IF(ISNUMBER(I24),I24,IF(LEN(I24)&lt;2,0,VALUE(LEFT(I24,LEN(I24)-1))))))</f>
        <v>65</v>
      </c>
      <c r="V24" s="178">
        <f>IF(MAX(IF(ISNUMBER(J24),J24,IF(LEN(J24)&lt;2,0,VALUE(LEFT(J24,LEN(J24)-1)))),IF(ISNUMBER(K24),K24,IF(LEN(K24)&lt;2,0,VALUE(LEFT(K24,LEN(K24)-1)))),IF(ISNUMBER(L24),L24,IF(LEN(L24)&lt;2,0,VALUE(LEFT(L24,LEN(L24)-1)))))&lt;0,0,MAX(IF(ISNUMBER(J24),J24,IF(LEN(J24)&lt;2,0,VALUE(LEFT(J24,LEN(J24)-1)))),IF(ISNUMBER(K24),K24,IF(LEN(K24)&lt;2,0,VALUE(LEFT(K24,LEN(K24)-1)))),IF(ISNUMBER(L24),L24,IF(LEN(L24)&lt;2,0,VALUE(LEFT(L24,LEN(L24)-1))))))</f>
        <v>90</v>
      </c>
      <c r="W24" s="173">
        <f>IF((U24+V24)="","",IF(C24="","",IF(OR(D24="UK",D24="JK",D24="SK",D24="K1",D24="K2",D24="K3",D24="K4",D24="K5",D24="K6",D24="K7",D24="K8",D24="K9",D24="K10"),IF(C24&gt;153.655,(U24+V24),IF(C24&lt;28,10^(0.783497476*LOG10(28/153.655)^2)*(U24+V24),10^(0.783497476*LOG10(C24/153.655)^2)*(U24+V24))),IF(C24&gt;175.508,(U24+V24),IF(C24&lt;32,10^(0.75194503*LOG10(32/175.508)^2)*(U24+V24),10^(0.75194503*LOG10(C24/175.508)^2)*(U24+V24))))))</f>
        <v>178.01680947745245</v>
      </c>
    </row>
    <row r="25" spans="1:23" s="99" customFormat="1" ht="18" x14ac:dyDescent="0.4">
      <c r="A25" s="90"/>
      <c r="B25" s="91">
        <f>IF('P2'!A11="","",'P2'!A11)</f>
        <v>96</v>
      </c>
      <c r="C25" s="184">
        <f>IF('P2'!B11="","",'P2'!B11)</f>
        <v>92.7</v>
      </c>
      <c r="D25" s="91" t="str">
        <f>IF('P2'!C14="","",'P2'!C14)</f>
        <v>M7</v>
      </c>
      <c r="E25" s="92">
        <f>IF('P2'!D14="","",'P2'!D14)</f>
        <v>20075</v>
      </c>
      <c r="F25" s="93" t="str">
        <f>IF('P2'!F14="","",'P2'!F14)</f>
        <v>Egon Vee-Haugen</v>
      </c>
      <c r="G25" s="97">
        <f>IF('P2'!H14=0,"",'P2'!H14)</f>
        <v>-70</v>
      </c>
      <c r="H25" s="97" t="str">
        <f>IF('P2'!I14=0,"",'P2'!I14)</f>
        <v>-</v>
      </c>
      <c r="I25" s="97" t="str">
        <f>IF('P2'!J14=0,"",'P2'!J14)</f>
        <v>-</v>
      </c>
      <c r="J25" s="97" t="str">
        <f>IF('P2'!K14=0,"",'P2'!K14)</f>
        <v>-</v>
      </c>
      <c r="K25" s="97" t="str">
        <f>IF('P2'!L14=0,"",'P2'!L14)</f>
        <v>-</v>
      </c>
      <c r="L25" s="97" t="str">
        <f>IF('P2'!M14=0,"",'P2'!M14)</f>
        <v>-</v>
      </c>
      <c r="M25" s="97" t="str">
        <f>IF('P2'!N14=0,"",'P2'!N14)</f>
        <v/>
      </c>
      <c r="N25" s="97" t="str">
        <f>IF('P2'!O14=0,"",'P2'!O14)</f>
        <v/>
      </c>
      <c r="O25" s="97" t="str">
        <f>IF('P2'!P14=0,"",'P2'!P14)</f>
        <v/>
      </c>
      <c r="P25" s="94">
        <v>0</v>
      </c>
      <c r="R25" s="173">
        <f>IF(OR(E25="",C25="",$U$2=""),"",IF(OR(D25="UM",D25="JM",D25="SM",D25="UK",D25="JK",D25="SK"),"",W25*(IF(ABS(1900-YEAR(($U$2+1)-E25))&lt;29,0,(VLOOKUP((YEAR($U$2)-YEAR(E25)),'Meltzer-Malone'!$A$3:$B$63,2))))))</f>
        <v>0</v>
      </c>
      <c r="U25" s="178">
        <f>IF(MAX(IF(ISNUMBER(G25),G25,IF(LEN(G25)&lt;2,0,VALUE(LEFT(G25,LEN(G25)-1)))),IF(ISNUMBER(H25),H25,IF(LEN(H25)&lt;2,0,VALUE(LEFT(H25,LEN(H25)-1)))),IF(ISNUMBER(I25),I25,IF(LEN(I25)&lt;2,0,VALUE(LEFT(I25,LEN(I25)-1)))))&lt;0,0,MAX(IF(ISNUMBER(G25),G25,IF(LEN(G25)&lt;2,0,VALUE(LEFT(G25,LEN(G25)-1)))),IF(ISNUMBER(H25),H25,IF(LEN(H25)&lt;2,0,VALUE(LEFT(H25,LEN(H25)-1)))),IF(ISNUMBER(I25),I25,IF(LEN(I25)&lt;2,0,VALUE(LEFT(I25,LEN(I25)-1))))))</f>
        <v>0</v>
      </c>
      <c r="V25" s="178">
        <f>IF(MAX(IF(ISNUMBER(J25),J25,IF(LEN(J25)&lt;2,0,VALUE(LEFT(J25,LEN(J25)-1)))),IF(ISNUMBER(K25),K25,IF(LEN(K25)&lt;2,0,VALUE(LEFT(K25,LEN(K25)-1)))),IF(ISNUMBER(L25),L25,IF(LEN(L25)&lt;2,0,VALUE(LEFT(L25,LEN(L25)-1)))))&lt;0,0,MAX(IF(ISNUMBER(J25),J25,IF(LEN(J25)&lt;2,0,VALUE(LEFT(J25,LEN(J25)-1)))),IF(ISNUMBER(K25),K25,IF(LEN(K25)&lt;2,0,VALUE(LEFT(K25,LEN(K25)-1)))),IF(ISNUMBER(L25),L25,IF(LEN(L25)&lt;2,0,VALUE(LEFT(L25,LEN(L25)-1))))))</f>
        <v>0</v>
      </c>
      <c r="W25" s="173">
        <f>IF((U25+V25)="","",IF(C25="","",IF(OR(D25="UK",D25="JK",D25="SK",D25="K1",D25="K2",D25="K3",D25="K4",D25="K5",D25="K6",D25="K7",D25="K8",D25="K9",D25="K10"),IF(C25&gt;153.655,(U25+V25),IF(C25&lt;28,10^(0.783497476*LOG10(28/153.655)^2)*(U25+V25),10^(0.783497476*LOG10(C25/153.655)^2)*(U25+V25))),IF(C25&gt;175.508,(U25+V25),IF(C25&lt;32,10^(0.75194503*LOG10(32/175.508)^2)*(U25+V25),10^(0.75194503*LOG10(C25/175.508)^2)*(U25+V25))))))</f>
        <v>0</v>
      </c>
    </row>
    <row r="26" spans="1:23" s="99" customFormat="1" ht="18" x14ac:dyDescent="0.4">
      <c r="A26" s="90"/>
      <c r="B26" s="91">
        <f>IF('P3'!A9="","",'P3'!A9)</f>
        <v>89</v>
      </c>
      <c r="C26" s="184">
        <f>IF('P3'!B9="","",'P3'!B9)</f>
        <v>87.64</v>
      </c>
      <c r="D26" s="91" t="str">
        <f>IF('P3'!C9="","",'P3'!C9)</f>
        <v>M5</v>
      </c>
      <c r="E26" s="92">
        <f>IF('P3'!D9="","",'P3'!D9)</f>
        <v>23084</v>
      </c>
      <c r="F26" s="93" t="str">
        <f>IF('P3'!F9="","",'P3'!F9)</f>
        <v>Bjørnar Olsen</v>
      </c>
      <c r="G26" s="97">
        <f>IF('P3'!H9=0,"",'P3'!H9)</f>
        <v>98</v>
      </c>
      <c r="H26" s="97">
        <f>IF('P3'!I9=0,"",'P3'!I9)</f>
        <v>104</v>
      </c>
      <c r="I26" s="97">
        <f>IF('P3'!J9=0,"",'P3'!J9)</f>
        <v>-105</v>
      </c>
      <c r="J26" s="97">
        <f>IF('P3'!K9=0,"",'P3'!K9)</f>
        <v>115</v>
      </c>
      <c r="K26" s="97">
        <f>IF('P3'!L9=0,"",'P3'!L9)</f>
        <v>-121</v>
      </c>
      <c r="L26" s="97">
        <f>IF('P3'!M9=0,"",'P3'!M9)</f>
        <v>122</v>
      </c>
      <c r="M26" s="97">
        <f>IF('P3'!N9=0,"",'P3'!N9)</f>
        <v>104</v>
      </c>
      <c r="N26" s="97">
        <f>IF('P3'!O9=0,"",'P3'!O9)</f>
        <v>122</v>
      </c>
      <c r="O26" s="97">
        <f>IF('P3'!P9=0,"",'P3'!P9)</f>
        <v>226</v>
      </c>
      <c r="P26" s="94">
        <f>IF('P3'!R9=0,"",'P3'!R9)</f>
        <v>373.27751058250925</v>
      </c>
      <c r="R26" s="173">
        <f>IF(OR(E26="",C26="",$U$2=""),"",IF(OR(D26="UM",D26="JM",D26="SM",D26="UK",D26="JK",D26="SK"),"",W26*(IF(ABS(1900-YEAR(($U$2+1)-E26))&lt;29,0,(VLOOKUP((YEAR($U$2)-YEAR(E26)),'Meltzer-Malone'!$A$3:$B$63,2))))))</f>
        <v>373.27751058250925</v>
      </c>
      <c r="U26" s="178">
        <f>IF(MAX(IF(ISNUMBER(G26),G26,IF(LEN(G26)&lt;2,0,VALUE(LEFT(G26,LEN(G26)-1)))),IF(ISNUMBER(H26),H26,IF(LEN(H26)&lt;2,0,VALUE(LEFT(H26,LEN(H26)-1)))),IF(ISNUMBER(I26),I26,IF(LEN(I26)&lt;2,0,VALUE(LEFT(I26,LEN(I26)-1)))))&lt;0,0,MAX(IF(ISNUMBER(G26),G26,IF(LEN(G26)&lt;2,0,VALUE(LEFT(G26,LEN(G26)-1)))),IF(ISNUMBER(H26),H26,IF(LEN(H26)&lt;2,0,VALUE(LEFT(H26,LEN(H26)-1)))),IF(ISNUMBER(I26),I26,IF(LEN(I26)&lt;2,0,VALUE(LEFT(I26,LEN(I26)-1))))))</f>
        <v>104</v>
      </c>
      <c r="V26" s="178">
        <f>IF(MAX(IF(ISNUMBER(J26),J26,IF(LEN(J26)&lt;2,0,VALUE(LEFT(J26,LEN(J26)-1)))),IF(ISNUMBER(K26),K26,IF(LEN(K26)&lt;2,0,VALUE(LEFT(K26,LEN(K26)-1)))),IF(ISNUMBER(L26),L26,IF(LEN(L26)&lt;2,0,VALUE(LEFT(L26,LEN(L26)-1)))))&lt;0,0,MAX(IF(ISNUMBER(J26),J26,IF(LEN(J26)&lt;2,0,VALUE(LEFT(J26,LEN(J26)-1)))),IF(ISNUMBER(K26),K26,IF(LEN(K26)&lt;2,0,VALUE(LEFT(K26,LEN(K26)-1)))),IF(ISNUMBER(L26),L26,IF(LEN(L26)&lt;2,0,VALUE(LEFT(L26,LEN(L26)-1))))))</f>
        <v>122</v>
      </c>
      <c r="W26" s="173">
        <f>IF((U26+V26)="","",IF(C26="","",IF(OR(D26="UK",D26="JK",D26="SK",D26="K1",D26="K2",D26="K3",D26="K4",D26="K5",D26="K6",D26="K7",D26="K8",D26="K9",D26="K10"),IF(C26&gt;153.655,(U26+V26),IF(C26&lt;28,10^(0.783497476*LOG10(28/153.655)^2)*(U26+V26),10^(0.783497476*LOG10(C26/153.655)^2)*(U26+V26))),IF(C26&gt;175.508,(U26+V26),IF(C26&lt;32,10^(0.75194503*LOG10(32/175.508)^2)*(U26+V26),10^(0.75194503*LOG10(C26/175.508)^2)*(U26+V26))))))</f>
        <v>264.54820027109088</v>
      </c>
    </row>
    <row r="27" spans="1:23" s="99" customFormat="1" ht="18" x14ac:dyDescent="0.4">
      <c r="A27" s="90"/>
      <c r="B27" s="91">
        <f>IF('P3'!A14="","",'P3'!A14)</f>
        <v>81</v>
      </c>
      <c r="C27" s="184">
        <f>IF('P3'!B14="","",'P3'!B14)</f>
        <v>76.86</v>
      </c>
      <c r="D27" s="91" t="str">
        <f>IF('P3'!C14="","",'P3'!C14)</f>
        <v>M5</v>
      </c>
      <c r="E27" s="92">
        <f>IF('P3'!D14="","",'P3'!D14)</f>
        <v>23444</v>
      </c>
      <c r="F27" s="93" t="str">
        <f>IF('P3'!F14="","",'P3'!F14)</f>
        <v>Atle Rønning Kauppinen</v>
      </c>
      <c r="G27" s="97">
        <f>IF('P3'!H14=0,"",'P3'!H14)</f>
        <v>90</v>
      </c>
      <c r="H27" s="97">
        <f>IF('P3'!I14=0,"",'P3'!I14)</f>
        <v>-94</v>
      </c>
      <c r="I27" s="97">
        <f>IF('P3'!J14=0,"",'P3'!J14)</f>
        <v>94</v>
      </c>
      <c r="J27" s="97">
        <f>IF('P3'!K14=0,"",'P3'!K14)</f>
        <v>118</v>
      </c>
      <c r="K27" s="97">
        <f>IF('P3'!L14=0,"",'P3'!L14)</f>
        <v>122</v>
      </c>
      <c r="L27" s="97">
        <f>IF('P3'!M14=0,"",'P3'!M14)</f>
        <v>-125</v>
      </c>
      <c r="M27" s="97">
        <f>IF('P3'!N14=0,"",'P3'!N14)</f>
        <v>94</v>
      </c>
      <c r="N27" s="97">
        <f>IF('P3'!O14=0,"",'P3'!O14)</f>
        <v>122</v>
      </c>
      <c r="O27" s="97">
        <f>IF('P3'!P14=0,"",'P3'!P14)</f>
        <v>216</v>
      </c>
      <c r="P27" s="94">
        <f>IF('P3'!R14=0,"",'P3'!R14)</f>
        <v>373.76380829002863</v>
      </c>
      <c r="R27" s="173">
        <f>IF(OR(E27="",C27="",$U$2=""),"",IF(OR(D27="UM",D27="JM",D27="SM",D27="UK",D27="JK",D27="SK"),"",W27*(IF(ABS(1900-YEAR(($U$2+1)-E27))&lt;29,0,(VLOOKUP((YEAR($U$2)-YEAR(E27)),'Meltzer-Malone'!$A$3:$B$63,2))))))</f>
        <v>373.76380829002863</v>
      </c>
      <c r="U27" s="178">
        <f>IF(MAX(IF(ISNUMBER(G27),G27,IF(LEN(G27)&lt;2,0,VALUE(LEFT(G27,LEN(G27)-1)))),IF(ISNUMBER(H27),H27,IF(LEN(H27)&lt;2,0,VALUE(LEFT(H27,LEN(H27)-1)))),IF(ISNUMBER(I27),I27,IF(LEN(I27)&lt;2,0,VALUE(LEFT(I27,LEN(I27)-1)))))&lt;0,0,MAX(IF(ISNUMBER(G27),G27,IF(LEN(G27)&lt;2,0,VALUE(LEFT(G27,LEN(G27)-1)))),IF(ISNUMBER(H27),H27,IF(LEN(H27)&lt;2,0,VALUE(LEFT(H27,LEN(H27)-1)))),IF(ISNUMBER(I27),I27,IF(LEN(I27)&lt;2,0,VALUE(LEFT(I27,LEN(I27)-1))))))</f>
        <v>94</v>
      </c>
      <c r="V27" s="178">
        <f>IF(MAX(IF(ISNUMBER(J27),J27,IF(LEN(J27)&lt;2,0,VALUE(LEFT(J27,LEN(J27)-1)))),IF(ISNUMBER(K27),K27,IF(LEN(K27)&lt;2,0,VALUE(LEFT(K27,LEN(K27)-1)))),IF(ISNUMBER(L27),L27,IF(LEN(L27)&lt;2,0,VALUE(LEFT(L27,LEN(L27)-1)))))&lt;0,0,MAX(IF(ISNUMBER(J27),J27,IF(LEN(J27)&lt;2,0,VALUE(LEFT(J27,LEN(J27)-1)))),IF(ISNUMBER(K27),K27,IF(LEN(K27)&lt;2,0,VALUE(LEFT(K27,LEN(K27)-1)))),IF(ISNUMBER(L27),L27,IF(LEN(L27)&lt;2,0,VALUE(LEFT(L27,LEN(L27)-1))))))</f>
        <v>122</v>
      </c>
      <c r="W27" s="173">
        <f>IF((U27+V27)="","",IF(C27="","",IF(OR(D27="UK",D27="JK",D27="SK",D27="K1",D27="K2",D27="K3",D27="K4",D27="K5",D27="K6",D27="K7",D27="K8",D27="K9",D27="K10"),IF(C27&gt;153.655,(U27+V27),IF(C27&lt;28,10^(0.783497476*LOG10(28/153.655)^2)*(U27+V27),10^(0.783497476*LOG10(C27/153.655)^2)*(U27+V27))),IF(C27&gt;175.508,(U27+V27),IF(C27&lt;32,10^(0.75194503*LOG10(32/175.508)^2)*(U27+V27),10^(0.75194503*LOG10(C27/175.508)^2)*(U27+V27))))))</f>
        <v>269.86556555236723</v>
      </c>
    </row>
    <row r="28" spans="1:23" s="45" customFormat="1" ht="27.5" x14ac:dyDescent="0.55000000000000004">
      <c r="A28" s="89">
        <v>2</v>
      </c>
      <c r="B28" s="208" t="s">
        <v>57</v>
      </c>
      <c r="C28" s="208"/>
      <c r="D28" s="208"/>
      <c r="E28" s="208"/>
      <c r="F28" s="208"/>
      <c r="G28" s="132"/>
      <c r="H28" s="132"/>
      <c r="I28" s="132"/>
      <c r="J28" s="132"/>
      <c r="K28" s="132"/>
      <c r="L28" s="132"/>
      <c r="M28" s="96"/>
      <c r="N28" s="96"/>
      <c r="O28" s="96"/>
      <c r="P28" s="107">
        <f>IF(P32="",SUM(P29:P32),(SUM(P29:P32)-MIN(P29:P32)))</f>
        <v>974.85887928429395</v>
      </c>
      <c r="R28" s="168">
        <f>IF(R32="",SUM(R29:R32),(SUM(R29:R32)-MIN(R29:R32)))</f>
        <v>974.85887928429395</v>
      </c>
      <c r="U28" s="176"/>
      <c r="V28" s="176"/>
      <c r="W28" s="172"/>
    </row>
    <row r="29" spans="1:23" s="99" customFormat="1" ht="18" x14ac:dyDescent="0.4">
      <c r="A29" s="90"/>
      <c r="B29" s="91">
        <f>IF('P2'!A12="","",'P2'!A12)</f>
        <v>109</v>
      </c>
      <c r="C29" s="184">
        <f>IF('P2'!B12="","",'P2'!B12)</f>
        <v>105.7</v>
      </c>
      <c r="D29" s="91" t="str">
        <f>IF('P2'!C12="","",'P2'!C12)</f>
        <v>M9</v>
      </c>
      <c r="E29" s="92">
        <f>IF('P2'!D12="","",'P2'!D12)</f>
        <v>16053</v>
      </c>
      <c r="F29" s="93" t="str">
        <f>IF('P2'!F12="","",'P2'!F12)</f>
        <v>Kolbjørn Bjerkholt</v>
      </c>
      <c r="G29" s="97">
        <f>IF('P2'!H12=0,"",'P2'!H12)</f>
        <v>55</v>
      </c>
      <c r="H29" s="97">
        <f>IF('P2'!I12=0,"",'P2'!I12)</f>
        <v>60</v>
      </c>
      <c r="I29" s="97">
        <f>IF('P2'!J12=0,"",'P2'!J12)</f>
        <v>62</v>
      </c>
      <c r="J29" s="97">
        <f>IF('P2'!K12=0,"",'P2'!K12)</f>
        <v>70</v>
      </c>
      <c r="K29" s="97">
        <f>IF('P2'!L12=0,"",'P2'!L12)</f>
        <v>75</v>
      </c>
      <c r="L29" s="97">
        <f>IF('P2'!M12=0,"",'P2'!M12)</f>
        <v>78</v>
      </c>
      <c r="M29" s="97">
        <f>IF('P2'!N12=0,"",'P2'!N12)</f>
        <v>62</v>
      </c>
      <c r="N29" s="97">
        <f>IF('P2'!O12=0,"",'P2'!O12)</f>
        <v>78</v>
      </c>
      <c r="O29" s="97">
        <f>IF('P2'!P12=0,"",'P2'!P12)</f>
        <v>140</v>
      </c>
      <c r="P29" s="94">
        <f>IF('P2'!R12=0,"",'P2'!R12)</f>
        <v>332.08656389764974</v>
      </c>
      <c r="R29" s="173">
        <f>IF(OR(E29="",C29="",$U$2=""),"",IF(OR(D29="UM",D29="JM",D29="SM",D29="UK",D29="JK",D29="SK"),"",W29*(IF(ABS(1900-YEAR(($U$2+1)-E29))&lt;29,0,(VLOOKUP((YEAR($U$2)-YEAR(E29)),'Meltzer-Malone'!$A$3:$B$63,2))))))</f>
        <v>332.08656389764974</v>
      </c>
      <c r="U29" s="178">
        <f>IF(MAX(IF(ISNUMBER(G29),G29,IF(LEN(G29)&lt;2,0,VALUE(LEFT(G29,LEN(G29)-1)))),IF(ISNUMBER(H29),H29,IF(LEN(H29)&lt;2,0,VALUE(LEFT(H29,LEN(H29)-1)))),IF(ISNUMBER(I29),I29,IF(LEN(I29)&lt;2,0,VALUE(LEFT(I29,LEN(I29)-1)))))&lt;0,0,MAX(IF(ISNUMBER(G29),G29,IF(LEN(G29)&lt;2,0,VALUE(LEFT(G29,LEN(G29)-1)))),IF(ISNUMBER(H29),H29,IF(LEN(H29)&lt;2,0,VALUE(LEFT(H29,LEN(H29)-1)))),IF(ISNUMBER(I29),I29,IF(LEN(I29)&lt;2,0,VALUE(LEFT(I29,LEN(I29)-1))))))</f>
        <v>62</v>
      </c>
      <c r="V29" s="178">
        <f>IF(MAX(IF(ISNUMBER(J29),J29,IF(LEN(J29)&lt;2,0,VALUE(LEFT(J29,LEN(J29)-1)))),IF(ISNUMBER(K29),K29,IF(LEN(K29)&lt;2,0,VALUE(LEFT(K29,LEN(K29)-1)))),IF(ISNUMBER(L29),L29,IF(LEN(L29)&lt;2,0,VALUE(LEFT(L29,LEN(L29)-1)))))&lt;0,0,MAX(IF(ISNUMBER(J29),J29,IF(LEN(J29)&lt;2,0,VALUE(LEFT(J29,LEN(J29)-1)))),IF(ISNUMBER(K29),K29,IF(LEN(K29)&lt;2,0,VALUE(LEFT(K29,LEN(K29)-1)))),IF(ISNUMBER(L29),L29,IF(LEN(L29)&lt;2,0,VALUE(LEFT(L29,LEN(L29)-1))))))</f>
        <v>78</v>
      </c>
      <c r="W29" s="173">
        <f>IF((U29+V29)="","",IF(C29="","",IF(OR(D29="UK",D29="JK",D29="SK",D29="K1",D29="K2",D29="K3",D29="K4",D29="K5",D29="K6",D29="K7",D29="K8",D29="K9",D29="K10"),IF(C29&gt;153.655,(U29+V29),IF(C29&lt;28,10^(0.783497476*LOG10(28/153.655)^2)*(U29+V29),10^(0.783497476*LOG10(C29/153.655)^2)*(U29+V29))),IF(C29&gt;175.508,(U29+V29),IF(C29&lt;32,10^(0.75194503*LOG10(32/175.508)^2)*(U29+V29),10^(0.75194503*LOG10(C29/175.508)^2)*(U29+V29))))))</f>
        <v>152.26344057663903</v>
      </c>
    </row>
    <row r="30" spans="1:23" s="99" customFormat="1" ht="18" x14ac:dyDescent="0.4">
      <c r="A30" s="90"/>
      <c r="B30" s="91">
        <f>IF('P2'!A16="","",'P2'!A16)</f>
        <v>89</v>
      </c>
      <c r="C30" s="184">
        <f>IF('P2'!B16="","",'P2'!B16)</f>
        <v>82.4</v>
      </c>
      <c r="D30" s="91" t="str">
        <f>IF('P2'!C16="","",'P2'!C16)</f>
        <v>M3</v>
      </c>
      <c r="E30" s="92">
        <f>IF('P2'!D16="","",'P2'!D16)</f>
        <v>25993</v>
      </c>
      <c r="F30" s="93" t="str">
        <f>IF('P2'!F16="","",'P2'!F16)</f>
        <v>Thorkild Larsen</v>
      </c>
      <c r="G30" s="97">
        <f>IF('P2'!H16=0,"",'P2'!H16)</f>
        <v>85</v>
      </c>
      <c r="H30" s="97">
        <f>IF('P2'!I16=0,"",'P2'!I16)</f>
        <v>90</v>
      </c>
      <c r="I30" s="97">
        <f>IF('P2'!J16=0,"",'P2'!J16)</f>
        <v>93</v>
      </c>
      <c r="J30" s="97">
        <f>IF('P2'!K16=0,"",'P2'!K16)</f>
        <v>103</v>
      </c>
      <c r="K30" s="97">
        <f>IF('P2'!L16=0,"",'P2'!L16)</f>
        <v>108</v>
      </c>
      <c r="L30" s="97">
        <f>IF('P2'!M16=0,"",'P2'!M16)</f>
        <v>111</v>
      </c>
      <c r="M30" s="97">
        <f>IF('P2'!N16=0,"",'P2'!N16)</f>
        <v>93</v>
      </c>
      <c r="N30" s="97">
        <f>IF('P2'!O16=0,"",'P2'!O16)</f>
        <v>111</v>
      </c>
      <c r="O30" s="97">
        <f>IF('P2'!P16=0,"",'P2'!P16)</f>
        <v>204</v>
      </c>
      <c r="P30" s="94">
        <f>IF('P2'!R16=0,"",'P2'!R16)</f>
        <v>306.84883341436819</v>
      </c>
      <c r="R30" s="173">
        <f>IF(OR(E30="",C30="",$U$2=""),"",IF(OR(D30="UM",D30="JM",D30="SM",D30="UK",D30="JK",D30="SK"),"",W30*(IF(ABS(1900-YEAR(($U$2+1)-E30))&lt;29,0,(VLOOKUP((YEAR($U$2)-YEAR(E30)),'Meltzer-Malone'!$A$3:$B$63,2))))))</f>
        <v>306.84883341436819</v>
      </c>
      <c r="U30" s="178">
        <f>IF(MAX(IF(ISNUMBER(G30),G30,IF(LEN(G30)&lt;2,0,VALUE(LEFT(G30,LEN(G30)-1)))),IF(ISNUMBER(H30),H30,IF(LEN(H30)&lt;2,0,VALUE(LEFT(H30,LEN(H30)-1)))),IF(ISNUMBER(I30),I30,IF(LEN(I30)&lt;2,0,VALUE(LEFT(I30,LEN(I30)-1)))))&lt;0,0,MAX(IF(ISNUMBER(G30),G30,IF(LEN(G30)&lt;2,0,VALUE(LEFT(G30,LEN(G30)-1)))),IF(ISNUMBER(H30),H30,IF(LEN(H30)&lt;2,0,VALUE(LEFT(H30,LEN(H30)-1)))),IF(ISNUMBER(I30),I30,IF(LEN(I30)&lt;2,0,VALUE(LEFT(I30,LEN(I30)-1))))))</f>
        <v>93</v>
      </c>
      <c r="V30" s="178">
        <f>IF(MAX(IF(ISNUMBER(J30),J30,IF(LEN(J30)&lt;2,0,VALUE(LEFT(J30,LEN(J30)-1)))),IF(ISNUMBER(K30),K30,IF(LEN(K30)&lt;2,0,VALUE(LEFT(K30,LEN(K30)-1)))),IF(ISNUMBER(L30),L30,IF(LEN(L30)&lt;2,0,VALUE(LEFT(L30,LEN(L30)-1)))))&lt;0,0,MAX(IF(ISNUMBER(J30),J30,IF(LEN(J30)&lt;2,0,VALUE(LEFT(J30,LEN(J30)-1)))),IF(ISNUMBER(K30),K30,IF(LEN(K30)&lt;2,0,VALUE(LEFT(K30,LEN(K30)-1)))),IF(ISNUMBER(L30),L30,IF(LEN(L30)&lt;2,0,VALUE(LEFT(L30,LEN(L30)-1))))))</f>
        <v>111</v>
      </c>
      <c r="W30" s="173">
        <f>IF((U30+V30)="","",IF(C30="","",IF(OR(D30="UK",D30="JK",D30="SK",D30="K1",D30="K2",D30="K3",D30="K4",D30="K5",D30="K6",D30="K7",D30="K8",D30="K9",D30="K10"),IF(C30&gt;153.655,(U30+V30),IF(C30&lt;28,10^(0.783497476*LOG10(28/153.655)^2)*(U30+V30),10^(0.783497476*LOG10(C30/153.655)^2)*(U30+V30))),IF(C30&gt;175.508,(U30+V30),IF(C30&lt;32,10^(0.75194503*LOG10(32/175.508)^2)*(U30+V30),10^(0.75194503*LOG10(C30/175.508)^2)*(U30+V30))))))</f>
        <v>245.8724626717694</v>
      </c>
    </row>
    <row r="31" spans="1:23" s="99" customFormat="1" ht="18" x14ac:dyDescent="0.4">
      <c r="A31" s="90"/>
      <c r="B31" s="91">
        <f>IF('P3'!A10="","",'P3'!A10)</f>
        <v>96</v>
      </c>
      <c r="C31" s="184">
        <f>IF('P3'!B10="","",'P3'!B10)</f>
        <v>95.32</v>
      </c>
      <c r="D31" s="91" t="str">
        <f>IF('P3'!C10="","",'P3'!C10)</f>
        <v>M9</v>
      </c>
      <c r="E31" s="92">
        <f>IF('P3'!D10="","",'P3'!D10)</f>
        <v>16309</v>
      </c>
      <c r="F31" s="93" t="str">
        <f>IF('P3'!F10="","",'P3'!F10)</f>
        <v>Øistein Smith Larsen</v>
      </c>
      <c r="G31" s="97">
        <f>IF('P3'!H10=0,"",'P3'!H10)</f>
        <v>48</v>
      </c>
      <c r="H31" s="97">
        <f>IF('P3'!I10=0,"",'P3'!I10)</f>
        <v>-51</v>
      </c>
      <c r="I31" s="97" t="str">
        <f>IF('P3'!J10=0,"",'P3'!J10)</f>
        <v>-</v>
      </c>
      <c r="J31" s="97">
        <f>IF('P3'!K10=0,"",'P3'!K10)</f>
        <v>68</v>
      </c>
      <c r="K31" s="97">
        <f>IF('P3'!L10=0,"",'P3'!L10)</f>
        <v>72</v>
      </c>
      <c r="L31" s="97">
        <f>IF('P3'!M10=0,"",'P3'!M10)</f>
        <v>-75</v>
      </c>
      <c r="M31" s="97">
        <f>IF('P3'!N10=0,"",'P3'!N10)</f>
        <v>48</v>
      </c>
      <c r="N31" s="97">
        <f>IF('P3'!O10=0,"",'P3'!O10)</f>
        <v>72</v>
      </c>
      <c r="O31" s="97">
        <f>IF('P3'!P10=0,"",'P3'!P10)</f>
        <v>120</v>
      </c>
      <c r="P31" s="94">
        <f>IF('P3'!R10=0,"",'P3'!R10)</f>
        <v>286.9144629531919</v>
      </c>
      <c r="R31" s="173">
        <f>IF(OR(E31="",C31="",$U$2=""),"",IF(OR(D31="UM",D31="JM",D31="SM",D31="UK",D31="JK",D31="SK"),"",W31*(IF(ABS(1900-YEAR(($U$2+1)-E31))&lt;29,0,(VLOOKUP((YEAR($U$2)-YEAR(E31)),'Meltzer-Malone'!$A$3:$B$63,2))))))</f>
        <v>286.9144629531919</v>
      </c>
      <c r="U31" s="178">
        <f t="shared" ref="U31:U42" si="3">IF(MAX(IF(ISNUMBER(G31),G31,IF(LEN(G31)&lt;2,0,VALUE(LEFT(G31,LEN(G31)-1)))),IF(ISNUMBER(H31),H31,IF(LEN(H31)&lt;2,0,VALUE(LEFT(H31,LEN(H31)-1)))),IF(ISNUMBER(I31),I31,IF(LEN(I31)&lt;2,0,VALUE(LEFT(I31,LEN(I31)-1)))))&lt;0,0,MAX(IF(ISNUMBER(G31),G31,IF(LEN(G31)&lt;2,0,VALUE(LEFT(G31,LEN(G31)-1)))),IF(ISNUMBER(H31),H31,IF(LEN(H31)&lt;2,0,VALUE(LEFT(H31,LEN(H31)-1)))),IF(ISNUMBER(I31),I31,IF(LEN(I31)&lt;2,0,VALUE(LEFT(I31,LEN(I31)-1))))))</f>
        <v>48</v>
      </c>
      <c r="V31" s="178">
        <f t="shared" ref="V31:V42" si="4">IF(MAX(IF(ISNUMBER(J31),J31,IF(LEN(J31)&lt;2,0,VALUE(LEFT(J31,LEN(J31)-1)))),IF(ISNUMBER(K31),K31,IF(LEN(K31)&lt;2,0,VALUE(LEFT(K31,LEN(K31)-1)))),IF(ISNUMBER(L31),L31,IF(LEN(L31)&lt;2,0,VALUE(LEFT(L31,LEN(L31)-1)))))&lt;0,0,MAX(IF(ISNUMBER(J31),J31,IF(LEN(J31)&lt;2,0,VALUE(LEFT(J31,LEN(J31)-1)))),IF(ISNUMBER(K31),K31,IF(LEN(K31)&lt;2,0,VALUE(LEFT(K31,LEN(K31)-1)))),IF(ISNUMBER(L31),L31,IF(LEN(L31)&lt;2,0,VALUE(LEFT(L31,LEN(L31)-1))))))</f>
        <v>72</v>
      </c>
      <c r="W31" s="173">
        <f t="shared" ref="W31:W42" si="5">IF((U31+V31)="","",IF(C31="","",IF(OR(D31="UK",D31="JK",D31="SK",D31="K1",D31="K2",D31="K3",D31="K4",D31="K5",D31="K6",D31="K7",D31="K8",D31="K9",D31="K10"),IF(C31&gt;153.655,(U31+V31),IF(C31&lt;28,10^(0.783497476*LOG10(28/153.655)^2)*(U31+V31),10^(0.783497476*LOG10(C31/153.655)^2)*(U31+V31))),IF(C31&gt;175.508,(U31+V31),IF(C31&lt;32,10^(0.75194503*LOG10(32/175.508)^2)*(U31+V31),10^(0.75194503*LOG10(C31/175.508)^2)*(U31+V31))))))</f>
        <v>135.52879686027015</v>
      </c>
    </row>
    <row r="32" spans="1:23" s="99" customFormat="1" ht="18" x14ac:dyDescent="0.4">
      <c r="A32" s="90"/>
      <c r="B32" s="91">
        <f>IF('P3'!A16="","",'P3'!A16)</f>
        <v>102</v>
      </c>
      <c r="C32" s="184">
        <f>IF('P3'!B16="","",'P3'!B16)</f>
        <v>99.54</v>
      </c>
      <c r="D32" s="91" t="str">
        <f>IF('P3'!C16="","",'P3'!C16)</f>
        <v>M7</v>
      </c>
      <c r="E32" s="92">
        <f>IF('P3'!D16="","",'P3'!D16)</f>
        <v>18809</v>
      </c>
      <c r="F32" s="93" t="str">
        <f>IF('P3'!F16="","",'P3'!F16)</f>
        <v>Terje Grimstad</v>
      </c>
      <c r="G32" s="97">
        <f>IF('P3'!H16=0,"",'P3'!H16)</f>
        <v>70</v>
      </c>
      <c r="H32" s="97">
        <f>IF('P3'!I16=0,"",'P3'!I16)</f>
        <v>75</v>
      </c>
      <c r="I32" s="97">
        <f>IF('P3'!J16=0,"",'P3'!J16)</f>
        <v>-80</v>
      </c>
      <c r="J32" s="97">
        <f>IF('P3'!K16=0,"",'P3'!K16)</f>
        <v>90</v>
      </c>
      <c r="K32" s="97">
        <f>IF('P3'!L16=0,"",'P3'!L16)</f>
        <v>95</v>
      </c>
      <c r="L32" s="97">
        <f>IF('P3'!M16=0,"",'P3'!M16)</f>
        <v>-101</v>
      </c>
      <c r="M32" s="97">
        <f>IF('P3'!N16=0,"",'P3'!N16)</f>
        <v>75</v>
      </c>
      <c r="N32" s="97">
        <f>IF('P3'!O16=0,"",'P3'!O16)</f>
        <v>95</v>
      </c>
      <c r="O32" s="97">
        <f>IF('P3'!P16=0,"",'P3'!P16)</f>
        <v>170</v>
      </c>
      <c r="P32" s="94">
        <f>IF('P3'!R16=0,"",'P3'!R16)</f>
        <v>335.92348197227614</v>
      </c>
      <c r="R32" s="173">
        <f>IF(OR(E32="",C32="",$U$2=""),"",IF(OR(D32="UM",D32="JM",D32="SM",D32="UK",D32="JK",D32="SK"),"",W32*(IF(ABS(1900-YEAR(($U$2+1)-E32))&lt;29,0,(VLOOKUP((YEAR($U$2)-YEAR(E32)),'Meltzer-Malone'!$A$3:$B$63,2))))))</f>
        <v>335.92348197227614</v>
      </c>
      <c r="U32" s="178">
        <f t="shared" si="3"/>
        <v>75</v>
      </c>
      <c r="V32" s="178">
        <f t="shared" si="4"/>
        <v>95</v>
      </c>
      <c r="W32" s="173">
        <f t="shared" si="5"/>
        <v>188.82713995068923</v>
      </c>
    </row>
    <row r="33" spans="1:23" s="102" customFormat="1" ht="28" x14ac:dyDescent="0.6">
      <c r="A33" s="89">
        <v>3</v>
      </c>
      <c r="B33" s="208" t="s">
        <v>56</v>
      </c>
      <c r="C33" s="208"/>
      <c r="D33" s="208"/>
      <c r="E33" s="208"/>
      <c r="F33" s="208"/>
      <c r="G33" s="132"/>
      <c r="H33" s="132"/>
      <c r="I33" s="132"/>
      <c r="J33" s="132"/>
      <c r="K33" s="132"/>
      <c r="L33" s="132"/>
      <c r="M33" s="96"/>
      <c r="N33" s="96"/>
      <c r="O33" s="96"/>
      <c r="P33" s="107">
        <f>IF(P37="",SUM(P34:P37),(SUM(P34:P37)-MIN(P34:P37)))</f>
        <v>919.61448307451792</v>
      </c>
      <c r="R33" s="168">
        <f>IF(R37="",SUM(R34:R37),(SUM(R34:R37)-MIN(R34:R37)))</f>
        <v>919.61448307451792</v>
      </c>
      <c r="U33" s="177"/>
      <c r="V33" s="177"/>
      <c r="W33" s="171"/>
    </row>
    <row r="34" spans="1:23" s="99" customFormat="1" ht="18" x14ac:dyDescent="0.4">
      <c r="A34" s="90"/>
      <c r="B34" s="91">
        <f>IF('P2'!A11="","",'P2'!A11)</f>
        <v>96</v>
      </c>
      <c r="C34" s="184">
        <f>IF('P2'!B11="","",'P2'!B11)</f>
        <v>92.7</v>
      </c>
      <c r="D34" s="91" t="str">
        <f>IF('P2'!C11="","",'P2'!C11)</f>
        <v>M7</v>
      </c>
      <c r="E34" s="92">
        <f>IF('P2'!D11="","",'P2'!D11)</f>
        <v>19656</v>
      </c>
      <c r="F34" s="93" t="str">
        <f>IF('P2'!F11="","",'P2'!F11)</f>
        <v>Johan Thonerud</v>
      </c>
      <c r="G34" s="97">
        <f>IF('P2'!H11=0,"",'P2'!H11)</f>
        <v>66</v>
      </c>
      <c r="H34" s="97">
        <f>IF('P2'!I11=0,"",'P2'!I11)</f>
        <v>69</v>
      </c>
      <c r="I34" s="97">
        <f>IF('P2'!J11=0,"",'P2'!J11)</f>
        <v>71</v>
      </c>
      <c r="J34" s="97">
        <f>IF('P2'!K11=0,"",'P2'!K11)</f>
        <v>76</v>
      </c>
      <c r="K34" s="97">
        <f>IF('P2'!L11=0,"",'P2'!L11)</f>
        <v>81</v>
      </c>
      <c r="L34" s="97">
        <f>IF('P2'!M11=0,"",'P2'!M11)</f>
        <v>84</v>
      </c>
      <c r="M34" s="97">
        <f>IF('P2'!N11=0,"",'P2'!N11)</f>
        <v>71</v>
      </c>
      <c r="N34" s="97">
        <f>IF('P2'!O11=0,"",'P2'!O11)</f>
        <v>84</v>
      </c>
      <c r="O34" s="97">
        <f>IF('P2'!P11=0,"",'P2'!P11)</f>
        <v>155</v>
      </c>
      <c r="P34" s="94">
        <f>IF('P2'!R11=0,"",'P2'!R11)</f>
        <v>300.82337287323912</v>
      </c>
      <c r="R34" s="173">
        <f>IF(OR(E34="",C34="",$U$2=""),"",IF(OR(D34="UM",D34="JM",D34="SM",D34="UK",D34="JK",D34="SK"),"",W34*(IF(ABS(1900-YEAR(($U$2+1)-E34))&lt;29,0,(VLOOKUP((YEAR($U$2)-YEAR(E34)),'Meltzer-Malone'!$A$3:$B$63,2))))))</f>
        <v>300.82337287323912</v>
      </c>
      <c r="U34" s="178">
        <f>IF(MAX(IF(ISNUMBER(G34),G34,IF(LEN(G34)&lt;2,0,VALUE(LEFT(G34,LEN(G34)-1)))),IF(ISNUMBER(H34),H34,IF(LEN(H34)&lt;2,0,VALUE(LEFT(H34,LEN(H34)-1)))),IF(ISNUMBER(I34),I34,IF(LEN(I34)&lt;2,0,VALUE(LEFT(I34,LEN(I34)-1)))))&lt;0,0,MAX(IF(ISNUMBER(G34),G34,IF(LEN(G34)&lt;2,0,VALUE(LEFT(G34,LEN(G34)-1)))),IF(ISNUMBER(H34),H34,IF(LEN(H34)&lt;2,0,VALUE(LEFT(H34,LEN(H34)-1)))),IF(ISNUMBER(I34),I34,IF(LEN(I34)&lt;2,0,VALUE(LEFT(I34,LEN(I34)-1))))))</f>
        <v>71</v>
      </c>
      <c r="V34" s="178">
        <f>IF(MAX(IF(ISNUMBER(J34),J34,IF(LEN(J34)&lt;2,0,VALUE(LEFT(J34,LEN(J34)-1)))),IF(ISNUMBER(K34),K34,IF(LEN(K34)&lt;2,0,VALUE(LEFT(K34,LEN(K34)-1)))),IF(ISNUMBER(L34),L34,IF(LEN(L34)&lt;2,0,VALUE(LEFT(L34,LEN(L34)-1)))))&lt;0,0,MAX(IF(ISNUMBER(J34),J34,IF(LEN(J34)&lt;2,0,VALUE(LEFT(J34,LEN(J34)-1)))),IF(ISNUMBER(K34),K34,IF(LEN(K34)&lt;2,0,VALUE(LEFT(K34,LEN(K34)-1)))),IF(ISNUMBER(L34),L34,IF(LEN(L34)&lt;2,0,VALUE(LEFT(L34,LEN(L34)-1))))))</f>
        <v>84</v>
      </c>
      <c r="W34" s="173">
        <f>IF((U34+V34)="","",IF(C34="","",IF(OR(D34="UK",D34="JK",D34="SK",D34="K1",D34="K2",D34="K3",D34="K4",D34="K5",D34="K6",D34="K7",D34="K8",D34="K9",D34="K10"),IF(C34&gt;153.655,(U34+V34),IF(C34&lt;28,10^(0.783497476*LOG10(28/153.655)^2)*(U34+V34),10^(0.783497476*LOG10(C34/153.655)^2)*(U34+V34))),IF(C34&gt;175.508,(U34+V34),IF(C34&lt;32,10^(0.75194503*LOG10(32/175.508)^2)*(U34+V34),10^(0.75194503*LOG10(C34/175.508)^2)*(U34+V34))))))</f>
        <v>177.05907761815132</v>
      </c>
    </row>
    <row r="35" spans="1:23" s="99" customFormat="1" ht="18" x14ac:dyDescent="0.4">
      <c r="A35" s="90"/>
      <c r="B35" s="91">
        <f>IF('P2'!A15="","",'P2'!A15)</f>
        <v>81</v>
      </c>
      <c r="C35" s="184">
        <f>IF('P2'!B15="","",'P2'!B15)</f>
        <v>74.36</v>
      </c>
      <c r="D35" s="91" t="str">
        <f>IF('P2'!C15="","",'P2'!C15)</f>
        <v>M4</v>
      </c>
      <c r="E35" s="92">
        <f>IF('P2'!D15="","",'P2'!D15)</f>
        <v>24812</v>
      </c>
      <c r="F35" s="93" t="str">
        <f>IF('P2'!F15="","",'P2'!F15)</f>
        <v>Bjørn Thore Olsen</v>
      </c>
      <c r="G35" s="97">
        <f>IF('P2'!H15=0,"",'P2'!H15)</f>
        <v>38</v>
      </c>
      <c r="H35" s="97">
        <f>IF('P2'!I15=0,"",'P2'!I15)</f>
        <v>40</v>
      </c>
      <c r="I35" s="97">
        <f>IF('P2'!J15=0,"",'P2'!J15)</f>
        <v>-42</v>
      </c>
      <c r="J35" s="97" t="str">
        <f>IF('P2'!K15=0,"",'P2'!K15)</f>
        <v>-</v>
      </c>
      <c r="K35" s="97" t="str">
        <f>IF('P2'!L15=0,"",'P2'!L15)</f>
        <v>-</v>
      </c>
      <c r="L35" s="97" t="str">
        <f>IF('P2'!M15=0,"",'P2'!M15)</f>
        <v>-</v>
      </c>
      <c r="M35" s="97">
        <f>IF('P2'!N15=0,"",'P2'!N15)</f>
        <v>40</v>
      </c>
      <c r="N35" s="97" t="str">
        <f>IF('P2'!O15=0,"",'P2'!O15)</f>
        <v/>
      </c>
      <c r="O35" s="97" t="str">
        <f>IF('P2'!P15=0,"",'P2'!P15)</f>
        <v/>
      </c>
      <c r="P35" s="94">
        <v>0</v>
      </c>
      <c r="R35" s="173">
        <f>IF(OR(E35="",C35="",$U$2=""),"",IF(OR(D35="UM",D35="JM",D35="SM",D35="UK",D35="JK",D35="SK"),"",W35*(IF(ABS(1900-YEAR(($U$2+1)-E35))&lt;29,0,(VLOOKUP((YEAR($U$2)-YEAR(E35)),'Meltzer-Malone'!$A$3:$B$63,2))))))</f>
        <v>66.974491032001538</v>
      </c>
      <c r="U35" s="178">
        <f>IF(MAX(IF(ISNUMBER(G35),G35,IF(LEN(G35)&lt;2,0,VALUE(LEFT(G35,LEN(G35)-1)))),IF(ISNUMBER(H35),H35,IF(LEN(H35)&lt;2,0,VALUE(LEFT(H35,LEN(H35)-1)))),IF(ISNUMBER(I35),I35,IF(LEN(I35)&lt;2,0,VALUE(LEFT(I35,LEN(I35)-1)))))&lt;0,0,MAX(IF(ISNUMBER(G35),G35,IF(LEN(G35)&lt;2,0,VALUE(LEFT(G35,LEN(G35)-1)))),IF(ISNUMBER(H35),H35,IF(LEN(H35)&lt;2,0,VALUE(LEFT(H35,LEN(H35)-1)))),IF(ISNUMBER(I35),I35,IF(LEN(I35)&lt;2,0,VALUE(LEFT(I35,LEN(I35)-1))))))</f>
        <v>40</v>
      </c>
      <c r="V35" s="178">
        <f>IF(MAX(IF(ISNUMBER(J35),J35,IF(LEN(J35)&lt;2,0,VALUE(LEFT(J35,LEN(J35)-1)))),IF(ISNUMBER(K35),K35,IF(LEN(K35)&lt;2,0,VALUE(LEFT(K35,LEN(K35)-1)))),IF(ISNUMBER(L35),L35,IF(LEN(L35)&lt;2,0,VALUE(LEFT(L35,LEN(L35)-1)))))&lt;0,0,MAX(IF(ISNUMBER(J35),J35,IF(LEN(J35)&lt;2,0,VALUE(LEFT(J35,LEN(J35)-1)))),IF(ISNUMBER(K35),K35,IF(LEN(K35)&lt;2,0,VALUE(LEFT(K35,LEN(K35)-1)))),IF(ISNUMBER(L35),L35,IF(LEN(L35)&lt;2,0,VALUE(LEFT(L35,LEN(L35)-1))))))</f>
        <v>0</v>
      </c>
      <c r="W35" s="173">
        <f>IF((U35+V35)="","",IF(C35="","",IF(OR(D35="UK",D35="JK",D35="SK",D35="K1",D35="K2",D35="K3",D35="K4",D35="K5",D35="K6",D35="K7",D35="K8",D35="K9",D35="K10"),IF(C35&gt;153.655,(U35+V35),IF(C35&lt;28,10^(0.783497476*LOG10(28/153.655)^2)*(U35+V35),10^(0.783497476*LOG10(C35/153.655)^2)*(U35+V35))),IF(C35&gt;175.508,(U35+V35),IF(C35&lt;32,10^(0.75194503*LOG10(32/175.508)^2)*(U35+V35),10^(0.75194503*LOG10(C35/175.508)^2)*(U35+V35))))))</f>
        <v>50.892470389058921</v>
      </c>
    </row>
    <row r="36" spans="1:23" s="99" customFormat="1" ht="18" x14ac:dyDescent="0.4">
      <c r="A36" s="90"/>
      <c r="B36" s="91">
        <f>IF('P3'!A12="","",'P3'!A12)</f>
        <v>89</v>
      </c>
      <c r="C36" s="184">
        <f>IF('P3'!B12="","",'P3'!B12)</f>
        <v>84.82</v>
      </c>
      <c r="D36" s="91" t="str">
        <f>IF('P3'!C12="","",'P3'!C12)</f>
        <v>M8</v>
      </c>
      <c r="E36" s="92">
        <f>IF('P3'!D12="","",'P3'!D12)</f>
        <v>17611</v>
      </c>
      <c r="F36" s="93" t="str">
        <f>IF('P3'!F12="","",'P3'!F12)</f>
        <v>Leif Gøran Jenssen</v>
      </c>
      <c r="G36" s="97">
        <f>IF('P3'!H12=0,"",'P3'!H12)</f>
        <v>50</v>
      </c>
      <c r="H36" s="97">
        <f>IF('P3'!I12=0,"",'P3'!I12)</f>
        <v>55</v>
      </c>
      <c r="I36" s="97" t="str">
        <f>IF('P3'!J12=0,"",'P3'!J12)</f>
        <v>-</v>
      </c>
      <c r="J36" s="97">
        <f>IF('P3'!K12=0,"",'P3'!K12)</f>
        <v>60</v>
      </c>
      <c r="K36" s="97">
        <f>IF('P3'!L12=0,"",'P3'!L12)</f>
        <v>65</v>
      </c>
      <c r="L36" s="97">
        <f>IF('P3'!M12=0,"",'P3'!M12)</f>
        <v>-70</v>
      </c>
      <c r="M36" s="97">
        <f>IF('P3'!N12=0,"",'P3'!N12)</f>
        <v>55</v>
      </c>
      <c r="N36" s="97">
        <f>IF('P3'!O12=0,"",'P3'!O12)</f>
        <v>65</v>
      </c>
      <c r="O36" s="97">
        <f>IF('P3'!P12=0,"",'P3'!P12)</f>
        <v>120</v>
      </c>
      <c r="P36" s="94">
        <f>IF('P3'!R12=0,"",'P3'!R12)</f>
        <v>272.3987929908576</v>
      </c>
      <c r="R36" s="173">
        <f>IF(OR(E36="",C36="",$U$2=""),"",IF(OR(D36="UM",D36="JM",D36="SM",D36="UK",D36="JK",D36="SK"),"",W36*(IF(ABS(1900-YEAR(($U$2+1)-E36))&lt;29,0,(VLOOKUP((YEAR($U$2)-YEAR(E36)),'Meltzer-Malone'!$A$3:$B$63,2))))))</f>
        <v>272.3987929908576</v>
      </c>
      <c r="U36" s="178">
        <f t="shared" si="3"/>
        <v>55</v>
      </c>
      <c r="V36" s="178">
        <f t="shared" si="4"/>
        <v>65</v>
      </c>
      <c r="W36" s="173">
        <f t="shared" si="5"/>
        <v>142.61716910516105</v>
      </c>
    </row>
    <row r="37" spans="1:23" s="99" customFormat="1" ht="18" x14ac:dyDescent="0.4">
      <c r="A37" s="90"/>
      <c r="B37" s="91">
        <f>IF('P3'!A15="","",'P3'!A15)</f>
        <v>102</v>
      </c>
      <c r="C37" s="184">
        <f>IF('P3'!B15="","",'P3'!B15)</f>
        <v>99.38</v>
      </c>
      <c r="D37" s="91" t="str">
        <f>IF('P3'!C15="","",'P3'!C15)</f>
        <v>M4</v>
      </c>
      <c r="E37" s="92">
        <f>IF('P3'!D15="","",'P3'!D15)</f>
        <v>24011</v>
      </c>
      <c r="F37" s="93" t="str">
        <f>IF('P3'!F15="","",'P3'!F15)</f>
        <v>Alexander Bahmanyar</v>
      </c>
      <c r="G37" s="97">
        <f>IF('P3'!H15=0,"",'P3'!H15)</f>
        <v>95</v>
      </c>
      <c r="H37" s="97">
        <f>IF('P3'!I15=0,"",'P3'!I15)</f>
        <v>98</v>
      </c>
      <c r="I37" s="97">
        <f>IF('P3'!J15=0,"",'P3'!J15)</f>
        <v>-101</v>
      </c>
      <c r="J37" s="97">
        <f>IF('P3'!K15=0,"",'P3'!K15)</f>
        <v>127</v>
      </c>
      <c r="K37" s="97">
        <f>IF('P3'!L15=0,"",'P3'!L15)</f>
        <v>131</v>
      </c>
      <c r="L37" s="97">
        <f>IF('P3'!M15=0,"",'P3'!M15)</f>
        <v>-137</v>
      </c>
      <c r="M37" s="97">
        <f>IF('P3'!N15=0,"",'P3'!N15)</f>
        <v>98</v>
      </c>
      <c r="N37" s="97">
        <f>IF('P3'!O15=0,"",'P3'!O15)</f>
        <v>131</v>
      </c>
      <c r="O37" s="97">
        <f>IF('P3'!P15=0,"",'P3'!P15)</f>
        <v>229</v>
      </c>
      <c r="P37" s="94">
        <f>IF('P3'!R15=0,"",'P3'!R15)</f>
        <v>346.3923172104212</v>
      </c>
      <c r="R37" s="173">
        <f>IF(OR(E37="",C37="",$U$2=""),"",IF(OR(D37="UM",D37="JM",D37="SM",D37="UK",D37="JK",D37="SK"),"",W37*(IF(ABS(1900-YEAR(($U$2+1)-E37))&lt;29,0,(VLOOKUP((YEAR($U$2)-YEAR(E37)),'Meltzer-Malone'!$A$3:$B$63,2))))))</f>
        <v>346.3923172104212</v>
      </c>
      <c r="U37" s="178">
        <f t="shared" si="3"/>
        <v>98</v>
      </c>
      <c r="V37" s="178">
        <f t="shared" si="4"/>
        <v>131</v>
      </c>
      <c r="W37" s="173">
        <f t="shared" si="5"/>
        <v>254.51309126408611</v>
      </c>
    </row>
    <row r="38" spans="1:23" s="102" customFormat="1" ht="28" x14ac:dyDescent="0.6">
      <c r="A38" s="89">
        <v>4</v>
      </c>
      <c r="B38" s="208" t="s">
        <v>66</v>
      </c>
      <c r="C38" s="208"/>
      <c r="D38" s="208"/>
      <c r="E38" s="208"/>
      <c r="F38" s="208"/>
      <c r="G38" s="132"/>
      <c r="H38" s="132"/>
      <c r="I38" s="132"/>
      <c r="J38" s="132"/>
      <c r="K38" s="132"/>
      <c r="L38" s="132"/>
      <c r="M38" s="96"/>
      <c r="N38" s="96"/>
      <c r="O38" s="96"/>
      <c r="P38" s="107">
        <f>IF(P42="",SUM(P39:P42),(SUM(P39:P42)-MIN(P39:P42)))</f>
        <v>903.22293053929934</v>
      </c>
      <c r="R38" s="168">
        <f>IF(R42="",SUM(R39:R42),(SUM(R39:R42)-MIN(R39:R42)))</f>
        <v>903.22293053929934</v>
      </c>
      <c r="U38" s="177"/>
      <c r="V38" s="177"/>
      <c r="W38" s="171"/>
    </row>
    <row r="39" spans="1:23" s="99" customFormat="1" ht="18" x14ac:dyDescent="0.4">
      <c r="A39" s="90"/>
      <c r="B39" s="91">
        <f>IF('P2'!A10="","",'P2'!A10)</f>
        <v>96</v>
      </c>
      <c r="C39" s="184">
        <f>IF('P2'!B10="","",'P2'!B10)</f>
        <v>91.82</v>
      </c>
      <c r="D39" s="91" t="str">
        <f>IF('P2'!C10="","",'P2'!C10)</f>
        <v>M2</v>
      </c>
      <c r="E39" s="92">
        <f>IF('P2'!D10="","",'P2'!D10)</f>
        <v>30002</v>
      </c>
      <c r="F39" s="93" t="str">
        <f>IF('P2'!F10="","",'P2'!F10)</f>
        <v>Øystein Sæten Hoff</v>
      </c>
      <c r="G39" s="97">
        <f>IF('P2'!H10=0,"",'P2'!H10)</f>
        <v>85</v>
      </c>
      <c r="H39" s="97">
        <f>IF('P2'!I10=0,"",'P2'!I10)</f>
        <v>89</v>
      </c>
      <c r="I39" s="97">
        <f>IF('P2'!J10=0,"",'P2'!J10)</f>
        <v>-93</v>
      </c>
      <c r="J39" s="97">
        <f>IF('P2'!K10=0,"",'P2'!K10)</f>
        <v>110</v>
      </c>
      <c r="K39" s="97">
        <f>IF('P2'!L10=0,"",'P2'!L10)</f>
        <v>-114</v>
      </c>
      <c r="L39" s="97">
        <f>IF('P2'!M10=0,"",'P2'!M10)</f>
        <v>114</v>
      </c>
      <c r="M39" s="97">
        <f>IF('P2'!N10=0,"",'P2'!N10)</f>
        <v>89</v>
      </c>
      <c r="N39" s="97">
        <f>IF('P2'!O10=0,"",'P2'!O10)</f>
        <v>114</v>
      </c>
      <c r="O39" s="97">
        <f>IF('P2'!P10=0,"",'P2'!P10)</f>
        <v>203</v>
      </c>
      <c r="P39" s="94">
        <f>IF('P2'!R10=0,"",'P2'!R10)</f>
        <v>255.17198820006521</v>
      </c>
      <c r="R39" s="173">
        <f>IF(OR(E39="",C39="",$U$2=""),"",IF(OR(D39="UM",D39="JM",D39="SM",D39="UK",D39="JK",D39="SK"),"",W39*(IF(ABS(1900-YEAR(($U$2+1)-E39))&lt;29,0,(VLOOKUP((YEAR($U$2)-YEAR(E39)),'Meltzer-Malone'!$A$3:$B$63,2))))))</f>
        <v>255.17198820006521</v>
      </c>
      <c r="U39" s="178">
        <f>IF(MAX(IF(ISNUMBER(G39),G39,IF(LEN(G39)&lt;2,0,VALUE(LEFT(G39,LEN(G39)-1)))),IF(ISNUMBER(H39),H39,IF(LEN(H39)&lt;2,0,VALUE(LEFT(H39,LEN(H39)-1)))),IF(ISNUMBER(I39),I39,IF(LEN(I39)&lt;2,0,VALUE(LEFT(I39,LEN(I39)-1)))))&lt;0,0,MAX(IF(ISNUMBER(G39),G39,IF(LEN(G39)&lt;2,0,VALUE(LEFT(G39,LEN(G39)-1)))),IF(ISNUMBER(H39),H39,IF(LEN(H39)&lt;2,0,VALUE(LEFT(H39,LEN(H39)-1)))),IF(ISNUMBER(I39),I39,IF(LEN(I39)&lt;2,0,VALUE(LEFT(I39,LEN(I39)-1))))))</f>
        <v>89</v>
      </c>
      <c r="V39" s="178">
        <f>IF(MAX(IF(ISNUMBER(J39),J39,IF(LEN(J39)&lt;2,0,VALUE(LEFT(J39,LEN(J39)-1)))),IF(ISNUMBER(K39),K39,IF(LEN(K39)&lt;2,0,VALUE(LEFT(K39,LEN(K39)-1)))),IF(ISNUMBER(L39),L39,IF(LEN(L39)&lt;2,0,VALUE(LEFT(L39,LEN(L39)-1)))))&lt;0,0,MAX(IF(ISNUMBER(J39),J39,IF(LEN(J39)&lt;2,0,VALUE(LEFT(J39,LEN(J39)-1)))),IF(ISNUMBER(K39),K39,IF(LEN(K39)&lt;2,0,VALUE(LEFT(K39,LEN(K39)-1)))),IF(ISNUMBER(L39),L39,IF(LEN(L39)&lt;2,0,VALUE(LEFT(L39,LEN(L39)-1))))))</f>
        <v>114</v>
      </c>
      <c r="W39" s="173">
        <f>IF((U39+V39)="","",IF(C39="","",IF(OR(D39="UK",D39="JK",D39="SK",D39="K1",D39="K2",D39="K3",D39="K4",D39="K5",D39="K6",D39="K7",D39="K8",D39="K9",D39="K10"),IF(C39&gt;153.655,(U39+V39),IF(C39&lt;28,10^(0.783497476*LOG10(28/153.655)^2)*(U39+V39),10^(0.783497476*LOG10(C39/153.655)^2)*(U39+V39))),IF(C39&gt;175.508,(U39+V39),IF(C39&lt;32,10^(0.75194503*LOG10(32/175.508)^2)*(U39+V39),10^(0.75194503*LOG10(C39/175.508)^2)*(U39+V39))))))</f>
        <v>232.82115711684781</v>
      </c>
    </row>
    <row r="40" spans="1:23" s="99" customFormat="1" ht="18" x14ac:dyDescent="0.4">
      <c r="A40" s="90"/>
      <c r="B40" s="91">
        <f>IF('P2'!A17="","",'P2'!A17)</f>
        <v>81</v>
      </c>
      <c r="C40" s="184">
        <f>IF('P2'!B17="","",'P2'!B17)</f>
        <v>79.7</v>
      </c>
      <c r="D40" s="91" t="str">
        <f>IF('P2'!C17="","",'P2'!C17)</f>
        <v>M2</v>
      </c>
      <c r="E40" s="92">
        <f>IF('P2'!D17="","",'P2'!D17)</f>
        <v>28248</v>
      </c>
      <c r="F40" s="93" t="str">
        <f>IF('P2'!F17="","",'P2'!F17)</f>
        <v>Fredrik Enger</v>
      </c>
      <c r="G40" s="97">
        <f>IF('P2'!H17=0,"",'P2'!H17)</f>
        <v>80</v>
      </c>
      <c r="H40" s="97">
        <f>IF('P2'!I17=0,"",'P2'!I17)</f>
        <v>83</v>
      </c>
      <c r="I40" s="97">
        <f>IF('P2'!J17=0,"",'P2'!J17)</f>
        <v>-86</v>
      </c>
      <c r="J40" s="97">
        <f>IF('P2'!K17=0,"",'P2'!K17)</f>
        <v>100</v>
      </c>
      <c r="K40" s="97">
        <f>IF('P2'!L17=0,"",'P2'!L17)</f>
        <v>-104</v>
      </c>
      <c r="L40" s="97">
        <f>IF('P2'!M17=0,"",'P2'!M17)</f>
        <v>-104</v>
      </c>
      <c r="M40" s="97">
        <f>IF('P2'!N17=0,"",'P2'!N17)</f>
        <v>83</v>
      </c>
      <c r="N40" s="97">
        <f>IF('P2'!O17=0,"",'P2'!O17)</f>
        <v>100</v>
      </c>
      <c r="O40" s="97">
        <f>IF('P2'!P17=0,"",'P2'!P17)</f>
        <v>183</v>
      </c>
      <c r="P40" s="94">
        <f>IF('P2'!R17=0,"",'P2'!R17)</f>
        <v>260.63909585240708</v>
      </c>
      <c r="R40" s="173">
        <f>IF(OR(E40="",C40="",$U$2=""),"",IF(OR(D40="UM",D40="JM",D40="SM",D40="UK",D40="JK",D40="SK"),"",W40*(IF(ABS(1900-YEAR(($U$2+1)-E40))&lt;29,0,(VLOOKUP((YEAR($U$2)-YEAR(E40)),'Meltzer-Malone'!$A$3:$B$63,2))))))</f>
        <v>260.63909585240708</v>
      </c>
      <c r="U40" s="178">
        <f>IF(MAX(IF(ISNUMBER(G40),G40,IF(LEN(G40)&lt;2,0,VALUE(LEFT(G40,LEN(G40)-1)))),IF(ISNUMBER(H40),H40,IF(LEN(H40)&lt;2,0,VALUE(LEFT(H40,LEN(H40)-1)))),IF(ISNUMBER(I40),I40,IF(LEN(I40)&lt;2,0,VALUE(LEFT(I40,LEN(I40)-1)))))&lt;0,0,MAX(IF(ISNUMBER(G40),G40,IF(LEN(G40)&lt;2,0,VALUE(LEFT(G40,LEN(G40)-1)))),IF(ISNUMBER(H40),H40,IF(LEN(H40)&lt;2,0,VALUE(LEFT(H40,LEN(H40)-1)))),IF(ISNUMBER(I40),I40,IF(LEN(I40)&lt;2,0,VALUE(LEFT(I40,LEN(I40)-1))))))</f>
        <v>83</v>
      </c>
      <c r="V40" s="178">
        <f>IF(MAX(IF(ISNUMBER(J40),J40,IF(LEN(J40)&lt;2,0,VALUE(LEFT(J40,LEN(J40)-1)))),IF(ISNUMBER(K40),K40,IF(LEN(K40)&lt;2,0,VALUE(LEFT(K40,LEN(K40)-1)))),IF(ISNUMBER(L40),L40,IF(LEN(L40)&lt;2,0,VALUE(LEFT(L40,LEN(L40)-1)))))&lt;0,0,MAX(IF(ISNUMBER(J40),J40,IF(LEN(J40)&lt;2,0,VALUE(LEFT(J40,LEN(J40)-1)))),IF(ISNUMBER(K40),K40,IF(LEN(K40)&lt;2,0,VALUE(LEFT(K40,LEN(K40)-1)))),IF(ISNUMBER(L40),L40,IF(LEN(L40)&lt;2,0,VALUE(LEFT(L40,LEN(L40)-1))))))</f>
        <v>100</v>
      </c>
      <c r="W40" s="173">
        <f>IF((U40+V40)="","",IF(C40="","",IF(OR(D40="UK",D40="JK",D40="SK",D40="K1",D40="K2",D40="K3",D40="K4",D40="K5",D40="K6",D40="K7",D40="K8",D40="K9",D40="K10"),IF(C40&gt;153.655,(U40+V40),IF(C40&lt;28,10^(0.783497476*LOG10(28/153.655)^2)*(U40+V40),10^(0.783497476*LOG10(C40/153.655)^2)*(U40+V40))),IF(C40&gt;175.508,(U40+V40),IF(C40&lt;32,10^(0.75194503*LOG10(32/175.508)^2)*(U40+V40),10^(0.75194503*LOG10(C40/175.508)^2)*(U40+V40))))))</f>
        <v>224.30214789363779</v>
      </c>
    </row>
    <row r="41" spans="1:23" s="99" customFormat="1" ht="18" x14ac:dyDescent="0.4">
      <c r="A41" s="90"/>
      <c r="B41" s="91">
        <f>IF('P3'!A11="","",'P3'!A11)</f>
        <v>96</v>
      </c>
      <c r="C41" s="184">
        <f>IF('P3'!B11="","",'P3'!B11)</f>
        <v>95.78</v>
      </c>
      <c r="D41" s="91" t="str">
        <f>IF('P3'!C11="","",'P3'!C11)</f>
        <v>M5</v>
      </c>
      <c r="E41" s="92">
        <f>IF('P3'!D11="","",'P3'!D11)</f>
        <v>22864</v>
      </c>
      <c r="F41" s="93" t="str">
        <f>IF('P3'!F11="","",'P3'!F11)</f>
        <v>Petter N. Sæterdal</v>
      </c>
      <c r="G41" s="97">
        <f>IF('P3'!H11=0,"",'P3'!H11)</f>
        <v>80</v>
      </c>
      <c r="H41" s="97" t="str">
        <f>IF('P3'!I11=0,"",'P3'!I11)</f>
        <v>-</v>
      </c>
      <c r="I41" s="97" t="str">
        <f>IF('P3'!J11=0,"",'P3'!J11)</f>
        <v>-</v>
      </c>
      <c r="J41" s="97">
        <f>IF('P3'!K11=0,"",'P3'!K11)</f>
        <v>100</v>
      </c>
      <c r="K41" s="97">
        <f>IF('P3'!L11=0,"",'P3'!L11)</f>
        <v>106</v>
      </c>
      <c r="L41" s="97">
        <f>IF('P3'!M11=0,"",'P3'!M11)</f>
        <v>-110</v>
      </c>
      <c r="M41" s="97">
        <f>IF('P3'!N11=0,"",'P3'!N11)</f>
        <v>80</v>
      </c>
      <c r="N41" s="97">
        <f>IF('P3'!O11=0,"",'P3'!O11)</f>
        <v>106</v>
      </c>
      <c r="O41" s="97">
        <f>IF('P3'!P11=0,"",'P3'!P11)</f>
        <v>186</v>
      </c>
      <c r="P41" s="94">
        <f>IF('P3'!R11=0,"",'P3'!R11)</f>
        <v>301.29347987263151</v>
      </c>
      <c r="R41" s="173">
        <f>IF(OR(E41="",C41="",$U$2=""),"",IF(OR(D41="UM",D41="JM",D41="SM",D41="UK",D41="JK",D41="SK"),"",W41*(IF(ABS(1900-YEAR(($U$2+1)-E41))&lt;29,0,(VLOOKUP((YEAR($U$2)-YEAR(E41)),'Meltzer-Malone'!$A$3:$B$63,2))))))</f>
        <v>301.29347987263151</v>
      </c>
      <c r="U41" s="178">
        <f t="shared" si="3"/>
        <v>80</v>
      </c>
      <c r="V41" s="178">
        <f t="shared" si="4"/>
        <v>106</v>
      </c>
      <c r="W41" s="173">
        <f t="shared" si="5"/>
        <v>209.66839239570737</v>
      </c>
    </row>
    <row r="42" spans="1:23" s="99" customFormat="1" ht="18" x14ac:dyDescent="0.4">
      <c r="A42" s="90"/>
      <c r="B42" s="91">
        <f>IF('P3'!A17="","",'P3'!A17)</f>
        <v>109</v>
      </c>
      <c r="C42" s="184">
        <f>IF('P3'!B17="","",'P3'!B17)</f>
        <v>102.44</v>
      </c>
      <c r="D42" s="91" t="str">
        <f>IF('P3'!C17="","",'P3'!C17)</f>
        <v>M2</v>
      </c>
      <c r="E42" s="92">
        <f>IF('P3'!D17="","",'P3'!D17)</f>
        <v>27849</v>
      </c>
      <c r="F42" s="93" t="str">
        <f>IF('P3'!F17="","",'P3'!F17)</f>
        <v>Børge Aadland</v>
      </c>
      <c r="G42" s="97">
        <f>IF('P3'!H17=0,"",'P3'!H17)</f>
        <v>-108</v>
      </c>
      <c r="H42" s="97">
        <f>IF('P3'!I17=0,"",'P3'!I17)</f>
        <v>110</v>
      </c>
      <c r="I42" s="97">
        <f>IF('P3'!J17=0,"",'P3'!J17)</f>
        <v>113</v>
      </c>
      <c r="J42" s="97">
        <f>IF('P3'!K17=0,"",'P3'!K17)</f>
        <v>145</v>
      </c>
      <c r="K42" s="97">
        <f>IF('P3'!L17=0,"",'P3'!L17)</f>
        <v>151</v>
      </c>
      <c r="L42" s="97" t="str">
        <f>IF('P3'!M17=0,"",'P3'!M17)</f>
        <v>-</v>
      </c>
      <c r="M42" s="97">
        <f>IF('P3'!N17=0,"",'P3'!N17)</f>
        <v>113</v>
      </c>
      <c r="N42" s="97">
        <f>IF('P3'!O17=0,"",'P3'!O17)</f>
        <v>151</v>
      </c>
      <c r="O42" s="97">
        <f>IF('P3'!P17=0,"",'P3'!P17)</f>
        <v>264</v>
      </c>
      <c r="P42" s="94">
        <f>IF('P3'!R17=0,"",'P3'!R17)</f>
        <v>341.29035481426075</v>
      </c>
      <c r="R42" s="173">
        <f>IF(OR(E42="",C42="",$U$2=""),"",IF(OR(D42="UM",D42="JM",D42="SM",D42="UK",D42="JK",D42="SK"),"",W42*(IF(ABS(1900-YEAR(($U$2+1)-E42))&lt;29,0,(VLOOKUP((YEAR($U$2)-YEAR(E42)),'Meltzer-Malone'!$A$3:$B$63,2))))))</f>
        <v>341.29035481426075</v>
      </c>
      <c r="U42" s="178">
        <f t="shared" si="3"/>
        <v>113</v>
      </c>
      <c r="V42" s="178">
        <f t="shared" si="4"/>
        <v>151</v>
      </c>
      <c r="W42" s="173">
        <f t="shared" si="5"/>
        <v>290.2128867468204</v>
      </c>
    </row>
    <row r="43" spans="1:23" ht="14" customHeight="1" x14ac:dyDescent="0.4">
      <c r="A43" s="40"/>
      <c r="B43" s="40"/>
      <c r="C43" s="106"/>
      <c r="D43" s="40"/>
      <c r="E43" s="42"/>
      <c r="F43" s="105"/>
      <c r="G43" s="105"/>
      <c r="H43" s="105"/>
      <c r="I43" s="105"/>
      <c r="J43" s="105"/>
      <c r="K43" s="105"/>
      <c r="L43" s="105"/>
      <c r="M43" s="95"/>
      <c r="N43" s="95"/>
      <c r="O43" s="95"/>
      <c r="P43" s="106"/>
    </row>
    <row r="44" spans="1:23" s="45" customFormat="1" ht="33" x14ac:dyDescent="0.55000000000000004">
      <c r="A44" s="214" t="s">
        <v>49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R44" s="168" t="s">
        <v>69</v>
      </c>
      <c r="U44" s="176"/>
      <c r="V44" s="176"/>
      <c r="W44" s="172"/>
    </row>
    <row r="45" spans="1:23" ht="14" customHeight="1" x14ac:dyDescent="0.4">
      <c r="A45" s="40"/>
      <c r="B45" s="40"/>
      <c r="C45" s="106"/>
      <c r="D45" s="40"/>
      <c r="E45" s="42"/>
      <c r="F45" s="105"/>
      <c r="G45" s="105"/>
      <c r="H45" s="105"/>
      <c r="I45" s="105"/>
      <c r="J45" s="105"/>
      <c r="K45" s="105"/>
      <c r="L45" s="105"/>
      <c r="M45" s="95"/>
      <c r="N45" s="95"/>
      <c r="O45" s="95"/>
      <c r="P45" s="106"/>
    </row>
    <row r="46" spans="1:23" s="102" customFormat="1" ht="28" x14ac:dyDescent="0.6">
      <c r="A46" s="103">
        <v>1</v>
      </c>
      <c r="B46" s="209" t="s">
        <v>55</v>
      </c>
      <c r="C46" s="209"/>
      <c r="D46" s="209"/>
      <c r="E46" s="209"/>
      <c r="F46" s="209"/>
      <c r="G46" s="133"/>
      <c r="H46" s="133"/>
      <c r="I46" s="133"/>
      <c r="J46" s="133"/>
      <c r="K46" s="133"/>
      <c r="L46" s="133"/>
      <c r="M46" s="104"/>
      <c r="N46" s="104"/>
      <c r="O46" s="104"/>
      <c r="P46" s="131">
        <f>IF(P50="",SUM(P47:P50),(SUM(P47:P50)-MIN(P47:P50)))</f>
        <v>539.802627802752</v>
      </c>
      <c r="R46" s="168">
        <f>IF(R50="",SUM(R47:R50),(SUM(R47:R50)-MIN(R47:R50)))</f>
        <v>539.802627802752</v>
      </c>
      <c r="U46" s="177"/>
      <c r="V46" s="177"/>
      <c r="W46" s="171"/>
    </row>
    <row r="47" spans="1:23" s="99" customFormat="1" ht="18" x14ac:dyDescent="0.4">
      <c r="A47" s="90"/>
      <c r="B47" s="91">
        <f>IF('P4'!A10="","",'P4'!A10)</f>
        <v>49</v>
      </c>
      <c r="C47" s="94">
        <f>IF('P4'!B10="","",'P4'!B10)</f>
        <v>47.48</v>
      </c>
      <c r="D47" s="91" t="str">
        <f>IF('P4'!C10="","",'P4'!C10)</f>
        <v>UK</v>
      </c>
      <c r="E47" s="92">
        <f>IF('P4'!D10="","",'P4'!D10)</f>
        <v>38424</v>
      </c>
      <c r="F47" s="93" t="str">
        <f>IF('P4'!F10="","",'P4'!F10)</f>
        <v>Sandra Nævdal</v>
      </c>
      <c r="G47" s="97">
        <f>IF('P4'!H10=0,"",'P4'!H10)</f>
        <v>47</v>
      </c>
      <c r="H47" s="97">
        <f>IF('P4'!I10=0,"",'P4'!I10)</f>
        <v>50</v>
      </c>
      <c r="I47" s="97">
        <f>IF('P4'!J10=0,"",'P4'!J10)</f>
        <v>-53</v>
      </c>
      <c r="J47" s="97">
        <f>IF('P4'!K10=0,"",'P4'!K10)</f>
        <v>55</v>
      </c>
      <c r="K47" s="97">
        <f>IF('P4'!L10=0,"",'P4'!L10)</f>
        <v>58</v>
      </c>
      <c r="L47" s="97" t="str">
        <f>IF('P4'!M10=0,"",'P4'!M10)</f>
        <v>-</v>
      </c>
      <c r="M47" s="97">
        <f>IF('P4'!N10=0,"",'P4'!N10)</f>
        <v>50</v>
      </c>
      <c r="N47" s="97">
        <f>IF('P4'!O10=0,"",'P4'!O10)</f>
        <v>58</v>
      </c>
      <c r="O47" s="97">
        <f>IF('P4'!P10=0,"",'P4'!P10)</f>
        <v>108</v>
      </c>
      <c r="P47" s="94">
        <f>IF('P4'!Q10=0,"",'P4'!Q10)</f>
        <v>172.67927213558494</v>
      </c>
      <c r="R47" s="173">
        <f t="shared" ref="R47:R65" si="6">IF((U47+V47)="","",IF(C47="","",IF(OR(D47="UK",D47="JK",D47="SK",D47="K1",D47="K2",D47="K3",D47="K4",D47="K5",D47="K6",D47="K7",D47="K8",D47="K9",D47="K10"),IF(C47&gt;153.655,(U47+V47),IF(C47&lt;28,10^(0.783497476*LOG10(28/153.655)^2)*(U47+V47),10^(0.783497476*LOG10(C47/153.655)^2)*(U47+V47))),IF(C47&gt;175.508,(U47+V47),IF(C47&lt;32,10^(0.75194503*LOG10(32/175.508)^2)*(U47+V47),10^(0.75194503*LOG10(C47/175.508)^2)*(U47+V47))))))</f>
        <v>172.67927213558494</v>
      </c>
      <c r="U47" s="178">
        <f>IF(MAX(IF(ISNUMBER(G47),G47,IF(LEN(G47)&lt;2,0,VALUE(LEFT(G47,LEN(G47)-1)))),IF(ISNUMBER(H47),H47,IF(LEN(H47)&lt;2,0,VALUE(LEFT(H47,LEN(H47)-1)))),IF(ISNUMBER(I47),I47,IF(LEN(I47)&lt;2,0,VALUE(LEFT(I47,LEN(I47)-1)))))&lt;0,0,MAX(IF(ISNUMBER(G47),G47,IF(LEN(G47)&lt;2,0,VALUE(LEFT(G47,LEN(G47)-1)))),IF(ISNUMBER(H47),H47,IF(LEN(H47)&lt;2,0,VALUE(LEFT(H47,LEN(H47)-1)))),IF(ISNUMBER(I47),I47,IF(LEN(I47)&lt;2,0,VALUE(LEFT(I47,LEN(I47)-1))))))</f>
        <v>50</v>
      </c>
      <c r="V47" s="178">
        <f>IF(MAX(IF(ISNUMBER(J47),J47,IF(LEN(J47)&lt;2,0,VALUE(LEFT(J47,LEN(J47)-1)))),IF(ISNUMBER(K47),K47,IF(LEN(K47)&lt;2,0,VALUE(LEFT(K47,LEN(K47)-1)))),IF(ISNUMBER(L47),L47,IF(LEN(L47)&lt;2,0,VALUE(LEFT(L47,LEN(L47)-1)))))&lt;0,0,MAX(IF(ISNUMBER(J47),J47,IF(LEN(J47)&lt;2,0,VALUE(LEFT(J47,LEN(J47)-1)))),IF(ISNUMBER(K47),K47,IF(LEN(K47)&lt;2,0,VALUE(LEFT(K47,LEN(K47)-1)))),IF(ISNUMBER(L47),L47,IF(LEN(L47)&lt;2,0,VALUE(LEFT(L47,LEN(L47)-1))))))</f>
        <v>58</v>
      </c>
      <c r="W47" s="170"/>
    </row>
    <row r="48" spans="1:23" s="99" customFormat="1" ht="18" x14ac:dyDescent="0.4">
      <c r="A48" s="90"/>
      <c r="B48" s="91">
        <f>IF('P4'!A16="","",'P4'!A16)</f>
        <v>76</v>
      </c>
      <c r="C48" s="94">
        <f>IF('P4'!B16="","",'P4'!B16)</f>
        <v>71.2</v>
      </c>
      <c r="D48" s="91" t="str">
        <f>IF('P4'!C16="","",'P4'!C16)</f>
        <v>UK</v>
      </c>
      <c r="E48" s="92">
        <f>IF('P4'!D16="","",'P4'!D16)</f>
        <v>37762</v>
      </c>
      <c r="F48" s="93" t="str">
        <f>IF('P4'!F16="","",'P4'!F16)</f>
        <v>Vår Eik Litland</v>
      </c>
      <c r="G48" s="97">
        <f>IF('P4'!H16=0,"",'P4'!H16)</f>
        <v>56</v>
      </c>
      <c r="H48" s="97">
        <f>IF('P4'!I16=0,"",'P4'!I16)</f>
        <v>60</v>
      </c>
      <c r="I48" s="97">
        <f>IF('P4'!J16=0,"",'P4'!J16)</f>
        <v>63</v>
      </c>
      <c r="J48" s="97">
        <f>IF('P4'!K16=0,"",'P4'!K16)</f>
        <v>66</v>
      </c>
      <c r="K48" s="97">
        <f>IF('P4'!L16=0,"",'P4'!L16)</f>
        <v>70</v>
      </c>
      <c r="L48" s="97">
        <f>IF('P4'!M16=0,"",'P4'!M16)</f>
        <v>73</v>
      </c>
      <c r="M48" s="97">
        <f>IF('P4'!N16=0,"",'P4'!N16)</f>
        <v>63</v>
      </c>
      <c r="N48" s="97">
        <f>IF('P4'!O16=0,"",'P4'!O16)</f>
        <v>73</v>
      </c>
      <c r="O48" s="97">
        <f>IF('P4'!P16=0,"",'P4'!P16)</f>
        <v>136</v>
      </c>
      <c r="P48" s="94">
        <f>IF('P4'!Q16=0,"",'P4'!Q16)</f>
        <v>166.3327114706743</v>
      </c>
      <c r="R48" s="173">
        <f t="shared" si="6"/>
        <v>166.3327114706743</v>
      </c>
      <c r="U48" s="178">
        <f>IF(MAX(IF(ISNUMBER(G48),G48,IF(LEN(G48)&lt;2,0,VALUE(LEFT(G48,LEN(G48)-1)))),IF(ISNUMBER(H48),H48,IF(LEN(H48)&lt;2,0,VALUE(LEFT(H48,LEN(H48)-1)))),IF(ISNUMBER(I48),I48,IF(LEN(I48)&lt;2,0,VALUE(LEFT(I48,LEN(I48)-1)))))&lt;0,0,MAX(IF(ISNUMBER(G48),G48,IF(LEN(G48)&lt;2,0,VALUE(LEFT(G48,LEN(G48)-1)))),IF(ISNUMBER(H48),H48,IF(LEN(H48)&lt;2,0,VALUE(LEFT(H48,LEN(H48)-1)))),IF(ISNUMBER(I48),I48,IF(LEN(I48)&lt;2,0,VALUE(LEFT(I48,LEN(I48)-1))))))</f>
        <v>63</v>
      </c>
      <c r="V48" s="178">
        <f>IF(MAX(IF(ISNUMBER(J48),J48,IF(LEN(J48)&lt;2,0,VALUE(LEFT(J48,LEN(J48)-1)))),IF(ISNUMBER(K48),K48,IF(LEN(K48)&lt;2,0,VALUE(LEFT(K48,LEN(K48)-1)))),IF(ISNUMBER(L48),L48,IF(LEN(L48)&lt;2,0,VALUE(LEFT(L48,LEN(L48)-1)))))&lt;0,0,MAX(IF(ISNUMBER(J48),J48,IF(LEN(J48)&lt;2,0,VALUE(LEFT(J48,LEN(J48)-1)))),IF(ISNUMBER(K48),K48,IF(LEN(K48)&lt;2,0,VALUE(LEFT(K48,LEN(K48)-1)))),IF(ISNUMBER(L48),L48,IF(LEN(L48)&lt;2,0,VALUE(LEFT(L48,LEN(L48)-1))))))</f>
        <v>73</v>
      </c>
      <c r="W48" s="170"/>
    </row>
    <row r="49" spans="1:23" s="99" customFormat="1" ht="18" x14ac:dyDescent="0.4">
      <c r="A49" s="90"/>
      <c r="B49" s="91">
        <f>IF('P5'!A11="","",'P5'!A11)</f>
        <v>81</v>
      </c>
      <c r="C49" s="94">
        <f>IF('P5'!B11="","",'P5'!B11)</f>
        <v>76.34</v>
      </c>
      <c r="D49" s="91" t="str">
        <f>IF('P5'!C11="","",'P5'!C11)</f>
        <v>JK</v>
      </c>
      <c r="E49" s="92">
        <f>IF('P5'!D11="","",'P5'!D11)</f>
        <v>36972</v>
      </c>
      <c r="F49" s="93" t="str">
        <f>IF('P5'!F11="","",'P5'!F11)</f>
        <v>Oda Marie Myklebust</v>
      </c>
      <c r="G49" s="97">
        <f>IF('P5'!H11=0,"",'P5'!H11)</f>
        <v>49</v>
      </c>
      <c r="H49" s="97">
        <f>IF('P5'!I11=0,"",'P5'!I11)</f>
        <v>53</v>
      </c>
      <c r="I49" s="97">
        <f>IF('P5'!J11=0,"",'P5'!J11)</f>
        <v>55</v>
      </c>
      <c r="J49" s="97">
        <f>IF('P5'!K11=0,"",'P5'!K11)</f>
        <v>69</v>
      </c>
      <c r="K49" s="97">
        <f>IF('P5'!L11=0,"",'P5'!L11)</f>
        <v>74</v>
      </c>
      <c r="L49" s="97">
        <f>IF('P5'!M11=0,"",'P5'!M11)</f>
        <v>77</v>
      </c>
      <c r="M49" s="97">
        <f>IF('P5'!N11=0,"",'P5'!N11)</f>
        <v>55</v>
      </c>
      <c r="N49" s="97">
        <f>IF('P5'!O11=0,"",'P5'!O11)</f>
        <v>77</v>
      </c>
      <c r="O49" s="97">
        <f>IF('P5'!P11=0,"",'P5'!P11)</f>
        <v>132</v>
      </c>
      <c r="P49" s="94">
        <f>IF('P5'!Q11=0,"",'P5'!Q11)</f>
        <v>155.91352604989913</v>
      </c>
      <c r="R49" s="173">
        <f t="shared" si="6"/>
        <v>155.91352604989913</v>
      </c>
      <c r="U49" s="178">
        <f>IF(MAX(IF(ISNUMBER(G49),G49,IF(LEN(G49)&lt;2,0,VALUE(LEFT(G49,LEN(G49)-1)))),IF(ISNUMBER(H49),H49,IF(LEN(H49)&lt;2,0,VALUE(LEFT(H49,LEN(H49)-1)))),IF(ISNUMBER(I49),I49,IF(LEN(I49)&lt;2,0,VALUE(LEFT(I49,LEN(I49)-1)))))&lt;0,0,MAX(IF(ISNUMBER(G49),G49,IF(LEN(G49)&lt;2,0,VALUE(LEFT(G49,LEN(G49)-1)))),IF(ISNUMBER(H49),H49,IF(LEN(H49)&lt;2,0,VALUE(LEFT(H49,LEN(H49)-1)))),IF(ISNUMBER(I49),I49,IF(LEN(I49)&lt;2,0,VALUE(LEFT(I49,LEN(I49)-1))))))</f>
        <v>55</v>
      </c>
      <c r="V49" s="178">
        <f>IF(MAX(IF(ISNUMBER(J49),J49,IF(LEN(J49)&lt;2,0,VALUE(LEFT(J49,LEN(J49)-1)))),IF(ISNUMBER(K49),K49,IF(LEN(K49)&lt;2,0,VALUE(LEFT(K49,LEN(K49)-1)))),IF(ISNUMBER(L49),L49,IF(LEN(L49)&lt;2,0,VALUE(LEFT(L49,LEN(L49)-1)))))&lt;0,0,MAX(IF(ISNUMBER(J49),J49,IF(LEN(J49)&lt;2,0,VALUE(LEFT(J49,LEN(J49)-1)))),IF(ISNUMBER(K49),K49,IF(LEN(K49)&lt;2,0,VALUE(LEFT(K49,LEN(K49)-1)))),IF(ISNUMBER(L49),L49,IF(LEN(L49)&lt;2,0,VALUE(LEFT(L49,LEN(L49)-1))))))</f>
        <v>77</v>
      </c>
      <c r="W49" s="170"/>
    </row>
    <row r="50" spans="1:23" s="99" customFormat="1" ht="18" x14ac:dyDescent="0.4">
      <c r="A50" s="90"/>
      <c r="B50" s="91">
        <f>IF('P5'!A16="","",'P5'!A16)</f>
        <v>55</v>
      </c>
      <c r="C50" s="94">
        <f>IF('P5'!B16="","",'P5'!B16)</f>
        <v>53.78</v>
      </c>
      <c r="D50" s="91" t="str">
        <f>IF('P5'!C16="","",'P5'!C16)</f>
        <v>JK</v>
      </c>
      <c r="E50" s="92">
        <f>IF('P5'!D16="","",'P5'!D16)</f>
        <v>36561</v>
      </c>
      <c r="F50" s="93" t="str">
        <f>IF('P5'!F16="","",'P5'!F16)</f>
        <v>Tiril Boge</v>
      </c>
      <c r="G50" s="97">
        <f>IF('P5'!H16=0,"",'P5'!H16)</f>
        <v>-64</v>
      </c>
      <c r="H50" s="97">
        <f>IF('P5'!I16=0,"",'P5'!I16)</f>
        <v>64</v>
      </c>
      <c r="I50" s="97">
        <f>IF('P5'!J16=0,"",'P5'!J16)</f>
        <v>-71</v>
      </c>
      <c r="J50" s="97">
        <f>IF('P5'!K16=0,"",'P5'!K16)</f>
        <v>74</v>
      </c>
      <c r="K50" s="97" t="str">
        <f>IF('P5'!L16=0,"",'P5'!L16)</f>
        <v>-</v>
      </c>
      <c r="L50" s="97" t="str">
        <f>IF('P5'!M16=0,"",'P5'!M16)</f>
        <v>-</v>
      </c>
      <c r="M50" s="97">
        <f>IF('P5'!N16=0,"",'P5'!N16)</f>
        <v>64</v>
      </c>
      <c r="N50" s="97">
        <f>IF('P5'!O16=0,"",'P5'!O16)</f>
        <v>74</v>
      </c>
      <c r="O50" s="97">
        <f>IF('P5'!P16=0,"",'P5'!P16)</f>
        <v>138</v>
      </c>
      <c r="P50" s="94">
        <f>IF('P5'!Q16=0,"",'P5'!Q16)</f>
        <v>200.79064419649279</v>
      </c>
      <c r="R50" s="173">
        <f t="shared" si="6"/>
        <v>200.79064419649279</v>
      </c>
      <c r="U50" s="178">
        <f>IF(MAX(IF(ISNUMBER(G50),G50,IF(LEN(G50)&lt;2,0,VALUE(LEFT(G50,LEN(G50)-1)))),IF(ISNUMBER(H50),H50,IF(LEN(H50)&lt;2,0,VALUE(LEFT(H50,LEN(H50)-1)))),IF(ISNUMBER(I50),I50,IF(LEN(I50)&lt;2,0,VALUE(LEFT(I50,LEN(I50)-1)))))&lt;0,0,MAX(IF(ISNUMBER(G50),G50,IF(LEN(G50)&lt;2,0,VALUE(LEFT(G50,LEN(G50)-1)))),IF(ISNUMBER(H50),H50,IF(LEN(H50)&lt;2,0,VALUE(LEFT(H50,LEN(H50)-1)))),IF(ISNUMBER(I50),I50,IF(LEN(I50)&lt;2,0,VALUE(LEFT(I50,LEN(I50)-1))))))</f>
        <v>64</v>
      </c>
      <c r="V50" s="178">
        <f>IF(MAX(IF(ISNUMBER(J50),J50,IF(LEN(J50)&lt;2,0,VALUE(LEFT(J50,LEN(J50)-1)))),IF(ISNUMBER(K50),K50,IF(LEN(K50)&lt;2,0,VALUE(LEFT(K50,LEN(K50)-1)))),IF(ISNUMBER(L50),L50,IF(LEN(L50)&lt;2,0,VALUE(LEFT(L50,LEN(L50)-1)))))&lt;0,0,MAX(IF(ISNUMBER(J50),J50,IF(LEN(J50)&lt;2,0,VALUE(LEFT(J50,LEN(J50)-1)))),IF(ISNUMBER(K50),K50,IF(LEN(K50)&lt;2,0,VALUE(LEFT(K50,LEN(K50)-1)))),IF(ISNUMBER(L50),L50,IF(LEN(L50)&lt;2,0,VALUE(LEFT(L50,LEN(L50)-1))))))</f>
        <v>74</v>
      </c>
      <c r="W50" s="170"/>
    </row>
    <row r="51" spans="1:23" s="102" customFormat="1" ht="28" x14ac:dyDescent="0.6">
      <c r="A51" s="103">
        <v>2</v>
      </c>
      <c r="B51" s="209" t="s">
        <v>59</v>
      </c>
      <c r="C51" s="209"/>
      <c r="D51" s="209"/>
      <c r="E51" s="209"/>
      <c r="F51" s="209"/>
      <c r="G51" s="133"/>
      <c r="H51" s="133"/>
      <c r="I51" s="133"/>
      <c r="J51" s="133"/>
      <c r="K51" s="133"/>
      <c r="L51" s="133"/>
      <c r="M51" s="104"/>
      <c r="N51" s="104"/>
      <c r="O51" s="104"/>
      <c r="P51" s="131">
        <f>IF(P55="",SUM(P52:P55),(SUM(P52:P55)-MIN(P52:P55)))</f>
        <v>511.31137966060203</v>
      </c>
      <c r="R51" s="168">
        <f>IF(R55="",SUM(R52:R55),(SUM(R52:R55)-MIN(R52:R55)))</f>
        <v>511.31137966060203</v>
      </c>
      <c r="U51" s="177"/>
      <c r="V51" s="177"/>
      <c r="W51" s="171"/>
    </row>
    <row r="52" spans="1:23" s="99" customFormat="1" ht="18" x14ac:dyDescent="0.4">
      <c r="A52" s="90"/>
      <c r="B52" s="91">
        <f>IF('P4'!A9="","",'P4'!A9)</f>
        <v>64</v>
      </c>
      <c r="C52" s="94">
        <f>IF('P4'!B9="","",'P4'!B9)</f>
        <v>61.62</v>
      </c>
      <c r="D52" s="91" t="str">
        <f>IF('P4'!C9="","",'P4'!C9)</f>
        <v>JK</v>
      </c>
      <c r="E52" s="92">
        <f>IF('P4'!D9="","",'P4'!D9)</f>
        <v>36794</v>
      </c>
      <c r="F52" s="93" t="str">
        <f>IF('P4'!F9="","",'P4'!F9)</f>
        <v>Ida Vaka</v>
      </c>
      <c r="G52" s="97">
        <f>IF('P4'!H9=0,"",'P4'!H9)</f>
        <v>50</v>
      </c>
      <c r="H52" s="97">
        <f>IF('P4'!I9=0,"",'P4'!I9)</f>
        <v>55</v>
      </c>
      <c r="I52" s="97">
        <f>IF('P4'!J9=0,"",'P4'!J9)</f>
        <v>60</v>
      </c>
      <c r="J52" s="97">
        <f>IF('P4'!K9=0,"",'P4'!K9)</f>
        <v>65</v>
      </c>
      <c r="K52" s="97">
        <f>IF('P4'!L9=0,"",'P4'!L9)</f>
        <v>70</v>
      </c>
      <c r="L52" s="97">
        <f>IF('P4'!M9=0,"",'P4'!M9)</f>
        <v>73</v>
      </c>
      <c r="M52" s="97">
        <f>IF('P4'!N9=0,"",'P4'!N9)</f>
        <v>60</v>
      </c>
      <c r="N52" s="97">
        <f>IF('P4'!O9=0,"",'P4'!O9)</f>
        <v>73</v>
      </c>
      <c r="O52" s="97">
        <f>IF('P4'!P9=0,"",'P4'!P9)</f>
        <v>133</v>
      </c>
      <c r="P52" s="94">
        <f>IF('P4'!Q9=0,"",'P4'!Q9)</f>
        <v>176.69695016229744</v>
      </c>
      <c r="R52" s="173">
        <f t="shared" si="6"/>
        <v>176.69695016229744</v>
      </c>
      <c r="U52" s="178">
        <f t="shared" ref="U52:U65" si="7">IF(MAX(IF(ISNUMBER(G52),G52,IF(LEN(G52)&lt;2,0,VALUE(LEFT(G52,LEN(G52)-1)))),IF(ISNUMBER(H52),H52,IF(LEN(H52)&lt;2,0,VALUE(LEFT(H52,LEN(H52)-1)))),IF(ISNUMBER(I52),I52,IF(LEN(I52)&lt;2,0,VALUE(LEFT(I52,LEN(I52)-1)))))&lt;0,0,MAX(IF(ISNUMBER(G52),G52,IF(LEN(G52)&lt;2,0,VALUE(LEFT(G52,LEN(G52)-1)))),IF(ISNUMBER(H52),H52,IF(LEN(H52)&lt;2,0,VALUE(LEFT(H52,LEN(H52)-1)))),IF(ISNUMBER(I52),I52,IF(LEN(I52)&lt;2,0,VALUE(LEFT(I52,LEN(I52)-1))))))</f>
        <v>60</v>
      </c>
      <c r="V52" s="178">
        <f t="shared" ref="V52:V65" si="8">IF(MAX(IF(ISNUMBER(J52),J52,IF(LEN(J52)&lt;2,0,VALUE(LEFT(J52,LEN(J52)-1)))),IF(ISNUMBER(K52),K52,IF(LEN(K52)&lt;2,0,VALUE(LEFT(K52,LEN(K52)-1)))),IF(ISNUMBER(L52),L52,IF(LEN(L52)&lt;2,0,VALUE(LEFT(L52,LEN(L52)-1)))))&lt;0,0,MAX(IF(ISNUMBER(J52),J52,IF(LEN(J52)&lt;2,0,VALUE(LEFT(J52,LEN(J52)-1)))),IF(ISNUMBER(K52),K52,IF(LEN(K52)&lt;2,0,VALUE(LEFT(K52,LEN(K52)-1)))),IF(ISNUMBER(L52),L52,IF(LEN(L52)&lt;2,0,VALUE(LEFT(L52,LEN(L52)-1))))))</f>
        <v>73</v>
      </c>
      <c r="W52" s="170"/>
    </row>
    <row r="53" spans="1:23" s="99" customFormat="1" ht="18" x14ac:dyDescent="0.4">
      <c r="A53" s="90"/>
      <c r="B53" s="91">
        <f>IF('P4'!A15="","",'P4'!A15)</f>
        <v>71</v>
      </c>
      <c r="C53" s="94">
        <f>IF('P4'!B15="","",'P4'!B15)</f>
        <v>66.62</v>
      </c>
      <c r="D53" s="91" t="str">
        <f>IF('P4'!C15="","",'P4'!C15)</f>
        <v>JK</v>
      </c>
      <c r="E53" s="92">
        <f>IF('P4'!D15="","",'P4'!D15)</f>
        <v>36630</v>
      </c>
      <c r="F53" s="93" t="str">
        <f>IF('P4'!F15="","",'P4'!F15)</f>
        <v>Marthe Knutsen</v>
      </c>
      <c r="G53" s="97">
        <f>IF('P4'!H15=0,"",'P4'!H15)</f>
        <v>50</v>
      </c>
      <c r="H53" s="97">
        <f>IF('P4'!I15=0,"",'P4'!I15)</f>
        <v>-60</v>
      </c>
      <c r="I53" s="97">
        <f>IF('P4'!J15=0,"",'P4'!J15)</f>
        <v>64</v>
      </c>
      <c r="J53" s="97">
        <f>IF('P4'!K15=0,"",'P4'!K15)</f>
        <v>65</v>
      </c>
      <c r="K53" s="97">
        <f>IF('P4'!L15=0,"",'P4'!L15)</f>
        <v>75</v>
      </c>
      <c r="L53" s="97">
        <f>IF('P4'!M15=0,"",'P4'!M15)</f>
        <v>-82</v>
      </c>
      <c r="M53" s="97">
        <f>IF('P4'!N15=0,"",'P4'!N15)</f>
        <v>64</v>
      </c>
      <c r="N53" s="97">
        <f>IF('P4'!O15=0,"",'P4'!O15)</f>
        <v>75</v>
      </c>
      <c r="O53" s="97">
        <f>IF('P4'!P15=0,"",'P4'!P15)</f>
        <v>139</v>
      </c>
      <c r="P53" s="94">
        <f>IF('P4'!Q15=0,"",'P4'!Q15)</f>
        <v>176.28791013500395</v>
      </c>
      <c r="R53" s="173">
        <f t="shared" si="6"/>
        <v>176.28791013500395</v>
      </c>
      <c r="U53" s="178">
        <f t="shared" si="7"/>
        <v>64</v>
      </c>
      <c r="V53" s="178">
        <f t="shared" si="8"/>
        <v>75</v>
      </c>
      <c r="W53" s="170"/>
    </row>
    <row r="54" spans="1:23" s="99" customFormat="1" ht="18" x14ac:dyDescent="0.4">
      <c r="A54" s="90"/>
      <c r="B54" s="91">
        <f>IF('P5'!A10="","",'P5'!A10)</f>
        <v>71</v>
      </c>
      <c r="C54" s="94">
        <f>IF('P5'!B10="","",'P5'!B10)</f>
        <v>67.099999999999994</v>
      </c>
      <c r="D54" s="91" t="str">
        <f>IF('P5'!C10="","",'P5'!C10)</f>
        <v>JK</v>
      </c>
      <c r="E54" s="92">
        <f>IF('P5'!D10="","",'P5'!D10)</f>
        <v>36677</v>
      </c>
      <c r="F54" s="93" t="str">
        <f>IF('P5'!F10="","",'P5'!F10)</f>
        <v>Andrine Sandved Hestenes</v>
      </c>
      <c r="G54" s="97">
        <f>IF('P5'!H10=0,"",'P5'!H10)</f>
        <v>50</v>
      </c>
      <c r="H54" s="97">
        <f>IF('P5'!I10=0,"",'P5'!I10)</f>
        <v>-55</v>
      </c>
      <c r="I54" s="97">
        <f>IF('P5'!J10=0,"",'P5'!J10)</f>
        <v>-55</v>
      </c>
      <c r="J54" s="97">
        <f>IF('P5'!K10=0,"",'P5'!K10)</f>
        <v>65</v>
      </c>
      <c r="K54" s="97">
        <f>IF('P5'!L10=0,"",'P5'!L10)</f>
        <v>70</v>
      </c>
      <c r="L54" s="97">
        <f>IF('P5'!M10=0,"",'P5'!M10)</f>
        <v>-73</v>
      </c>
      <c r="M54" s="97">
        <f>IF('P5'!N10=0,"",'P5'!N10)</f>
        <v>50</v>
      </c>
      <c r="N54" s="97">
        <f>IF('P5'!O10=0,"",'P5'!O10)</f>
        <v>70</v>
      </c>
      <c r="O54" s="97">
        <f>IF('P5'!P10=0,"",'P5'!P10)</f>
        <v>120</v>
      </c>
      <c r="P54" s="94">
        <f>IF('P5'!Q10=0,"",'P5'!Q10)</f>
        <v>151.57352757763894</v>
      </c>
      <c r="R54" s="173">
        <f t="shared" si="6"/>
        <v>151.57352757763894</v>
      </c>
      <c r="U54" s="178">
        <f t="shared" si="7"/>
        <v>50</v>
      </c>
      <c r="V54" s="178">
        <f t="shared" si="8"/>
        <v>70</v>
      </c>
      <c r="W54" s="170"/>
    </row>
    <row r="55" spans="1:23" s="99" customFormat="1" ht="18" x14ac:dyDescent="0.4">
      <c r="A55" s="90"/>
      <c r="B55" s="91">
        <f>IF('P5'!A14="","",'P5'!A14)</f>
        <v>71</v>
      </c>
      <c r="C55" s="94">
        <f>IF('P5'!B14="","",'P5'!B14)</f>
        <v>64.040000000000006</v>
      </c>
      <c r="D55" s="91" t="str">
        <f>IF('P5'!C14="","",'P5'!C14)</f>
        <v>UK</v>
      </c>
      <c r="E55" s="92">
        <f>IF('P5'!D14="","",'P5'!D14)</f>
        <v>38060</v>
      </c>
      <c r="F55" s="93" t="str">
        <f>IF('P5'!F14="","",'P5'!F14)</f>
        <v>Tine Pedersen</v>
      </c>
      <c r="G55" s="97">
        <f>IF('P5'!H14=0,"",'P5'!H14)</f>
        <v>50</v>
      </c>
      <c r="H55" s="97">
        <f>IF('P5'!I14=0,"",'P5'!I14)</f>
        <v>55</v>
      </c>
      <c r="I55" s="97">
        <f>IF('P5'!J14=0,"",'P5'!J14)</f>
        <v>57</v>
      </c>
      <c r="J55" s="97">
        <f>IF('P5'!K14=0,"",'P5'!K14)</f>
        <v>65</v>
      </c>
      <c r="K55" s="97">
        <f>IF('P5'!L14=0,"",'P5'!L14)</f>
        <v>-72</v>
      </c>
      <c r="L55" s="97" t="str">
        <f>IF('P5'!M14=0,"",'P5'!M14)</f>
        <v>-</v>
      </c>
      <c r="M55" s="97">
        <f>IF('P5'!N14=0,"",'P5'!N14)</f>
        <v>57</v>
      </c>
      <c r="N55" s="97">
        <f>IF('P5'!O14=0,"",'P5'!O14)</f>
        <v>65</v>
      </c>
      <c r="O55" s="97">
        <f>IF('P5'!P14=0,"",'P5'!P14)</f>
        <v>122</v>
      </c>
      <c r="P55" s="94">
        <f>IF('P5'!Q14=0,"",'P5'!Q14)</f>
        <v>158.32651936330069</v>
      </c>
      <c r="R55" s="173">
        <f t="shared" si="6"/>
        <v>158.32651936330069</v>
      </c>
      <c r="U55" s="178">
        <f t="shared" si="7"/>
        <v>57</v>
      </c>
      <c r="V55" s="178">
        <f t="shared" si="8"/>
        <v>65</v>
      </c>
      <c r="W55" s="170"/>
    </row>
    <row r="56" spans="1:23" s="102" customFormat="1" ht="28" x14ac:dyDescent="0.6">
      <c r="A56" s="103">
        <v>3</v>
      </c>
      <c r="B56" s="209" t="s">
        <v>67</v>
      </c>
      <c r="C56" s="209"/>
      <c r="D56" s="209"/>
      <c r="E56" s="209"/>
      <c r="F56" s="209"/>
      <c r="G56" s="133"/>
      <c r="H56" s="133"/>
      <c r="I56" s="133"/>
      <c r="J56" s="133"/>
      <c r="K56" s="133"/>
      <c r="L56" s="133"/>
      <c r="M56" s="104"/>
      <c r="N56" s="104"/>
      <c r="O56" s="104"/>
      <c r="P56" s="131">
        <f>IF(P60="",SUM(P57:P60),(SUM(P57:P60)-MIN(P57:P60)))</f>
        <v>473.03425115862569</v>
      </c>
      <c r="R56" s="168">
        <f>IF(R60="",SUM(R57:R60),(SUM(R57:R60)-MIN(R57:R60)))</f>
        <v>473.03425115862569</v>
      </c>
      <c r="U56" s="177"/>
      <c r="V56" s="177"/>
      <c r="W56" s="171"/>
    </row>
    <row r="57" spans="1:23" s="99" customFormat="1" ht="18" x14ac:dyDescent="0.4">
      <c r="A57" s="90"/>
      <c r="B57" s="91">
        <f>IF('P4'!A11="","",'P4'!A11)</f>
        <v>81</v>
      </c>
      <c r="C57" s="94">
        <f>IF('P4'!B11="","",'P4'!B11)</f>
        <v>78.959999999999994</v>
      </c>
      <c r="D57" s="91" t="str">
        <f>IF('P4'!C11="","",'P4'!C11)</f>
        <v>JK</v>
      </c>
      <c r="E57" s="92">
        <f>IF('P4'!D11="","",'P4'!D11)</f>
        <v>36700</v>
      </c>
      <c r="F57" s="93" t="str">
        <f>IF('P4'!F11="","",'P4'!F11)</f>
        <v>Vilde Sårheim</v>
      </c>
      <c r="G57" s="97">
        <f>IF('P4'!H11=0,"",'P4'!H11)</f>
        <v>52</v>
      </c>
      <c r="H57" s="97">
        <f>IF('P4'!I11=0,"",'P4'!I11)</f>
        <v>55</v>
      </c>
      <c r="I57" s="97">
        <f>IF('P4'!J11=0,"",'P4'!J11)</f>
        <v>-60</v>
      </c>
      <c r="J57" s="97">
        <f>IF('P4'!K11=0,"",'P4'!K11)</f>
        <v>62</v>
      </c>
      <c r="K57" s="97">
        <f>IF('P4'!L11=0,"",'P4'!L11)</f>
        <v>65</v>
      </c>
      <c r="L57" s="97">
        <f>IF('P4'!M11=0,"",'P4'!M11)</f>
        <v>-68</v>
      </c>
      <c r="M57" s="97">
        <f>IF('P4'!N11=0,"",'P4'!N11)</f>
        <v>55</v>
      </c>
      <c r="N57" s="97">
        <f>IF('P4'!O11=0,"",'P4'!O11)</f>
        <v>65</v>
      </c>
      <c r="O57" s="97">
        <f>IF('P4'!P11=0,"",'P4'!P11)</f>
        <v>120</v>
      </c>
      <c r="P57" s="94">
        <f>IF('P4'!Q11=0,"",'P4'!Q11)</f>
        <v>139.5349349108883</v>
      </c>
      <c r="R57" s="173">
        <f t="shared" si="6"/>
        <v>139.5349349108883</v>
      </c>
      <c r="U57" s="178">
        <f t="shared" si="7"/>
        <v>55</v>
      </c>
      <c r="V57" s="178">
        <f t="shared" si="8"/>
        <v>65</v>
      </c>
      <c r="W57" s="170"/>
    </row>
    <row r="58" spans="1:23" s="99" customFormat="1" ht="18" x14ac:dyDescent="0.4">
      <c r="A58" s="90"/>
      <c r="B58" s="91">
        <f>IF('P4'!A14="","",'P4'!A14)</f>
        <v>71</v>
      </c>
      <c r="C58" s="94">
        <f>IF('P4'!B14="","",'P4'!B14)</f>
        <v>67.2</v>
      </c>
      <c r="D58" s="91" t="str">
        <f>IF('P4'!C14="","",'P4'!C14)</f>
        <v>JK</v>
      </c>
      <c r="E58" s="92">
        <f>IF('P4'!D14="","",'P4'!D14)</f>
        <v>36958</v>
      </c>
      <c r="F58" s="93" t="str">
        <f>IF('P4'!F14="","",'P4'!F14)</f>
        <v>Helle Henriksen Hvidsten</v>
      </c>
      <c r="G58" s="97">
        <f>IF('P4'!H14=0,"",'P4'!H14)</f>
        <v>50</v>
      </c>
      <c r="H58" s="97">
        <f>IF('P4'!I14=0,"",'P4'!I14)</f>
        <v>53</v>
      </c>
      <c r="I58" s="97">
        <f>IF('P4'!J14=0,"",'P4'!J14)</f>
        <v>57</v>
      </c>
      <c r="J58" s="97">
        <f>IF('P4'!K14=0,"",'P4'!K14)</f>
        <v>63</v>
      </c>
      <c r="K58" s="97">
        <f>IF('P4'!L14=0,"",'P4'!L14)</f>
        <v>-66</v>
      </c>
      <c r="L58" s="97">
        <f>IF('P4'!M14=0,"",'P4'!M14)</f>
        <v>66</v>
      </c>
      <c r="M58" s="97">
        <f>IF('P4'!N14=0,"",'P4'!N14)</f>
        <v>57</v>
      </c>
      <c r="N58" s="97">
        <f>IF('P4'!O14=0,"",'P4'!O14)</f>
        <v>66</v>
      </c>
      <c r="O58" s="97">
        <f>IF('P4'!P14=0,"",'P4'!P14)</f>
        <v>123</v>
      </c>
      <c r="P58" s="94">
        <f>IF('P4'!Q14=0,"",'P4'!Q14)</f>
        <v>155.23258311552669</v>
      </c>
      <c r="R58" s="173">
        <f t="shared" si="6"/>
        <v>155.23258311552669</v>
      </c>
      <c r="U58" s="178">
        <f t="shared" si="7"/>
        <v>57</v>
      </c>
      <c r="V58" s="178">
        <f t="shared" si="8"/>
        <v>66</v>
      </c>
      <c r="W58" s="170"/>
    </row>
    <row r="59" spans="1:23" s="99" customFormat="1" ht="18" x14ac:dyDescent="0.4">
      <c r="A59" s="90"/>
      <c r="B59" s="91">
        <f>IF('P5'!A12="","",'P5'!A12)</f>
        <v>71</v>
      </c>
      <c r="C59" s="94">
        <f>IF('P5'!B12="","",'P5'!B12)</f>
        <v>69.02</v>
      </c>
      <c r="D59" s="91" t="str">
        <f>IF('P5'!C12="","",'P5'!C12)</f>
        <v>JK</v>
      </c>
      <c r="E59" s="92">
        <f>IF('P5'!D12="","",'P5'!D12)</f>
        <v>37069</v>
      </c>
      <c r="F59" s="93" t="str">
        <f>IF('P5'!F12="","",'P5'!F12)</f>
        <v>Anna Wiik</v>
      </c>
      <c r="G59" s="97">
        <f>IF('P5'!H12=0,"",'P5'!H12)</f>
        <v>35</v>
      </c>
      <c r="H59" s="97">
        <f>IF('P5'!I12=0,"",'P5'!I12)</f>
        <v>-38</v>
      </c>
      <c r="I59" s="97">
        <f>IF('P5'!J12=0,"",'P5'!J12)</f>
        <v>40</v>
      </c>
      <c r="J59" s="97">
        <f>IF('P5'!K12=0,"",'P5'!K12)</f>
        <v>45</v>
      </c>
      <c r="K59" s="97">
        <f>IF('P5'!L12=0,"",'P5'!L12)</f>
        <v>50</v>
      </c>
      <c r="L59" s="97">
        <f>IF('P5'!M12=0,"",'P5'!M12)</f>
        <v>53</v>
      </c>
      <c r="M59" s="97">
        <f>IF('P5'!N12=0,"",'P5'!N12)</f>
        <v>40</v>
      </c>
      <c r="N59" s="97">
        <f>IF('P5'!O12=0,"",'P5'!O12)</f>
        <v>53</v>
      </c>
      <c r="O59" s="97">
        <f>IF('P5'!P12=0,"",'P5'!P12)</f>
        <v>93</v>
      </c>
      <c r="P59" s="94">
        <f>IF('P5'!Q12=0,"",'P5'!Q12)</f>
        <v>115.64696383303645</v>
      </c>
      <c r="R59" s="173">
        <f t="shared" si="6"/>
        <v>115.64696383303645</v>
      </c>
      <c r="U59" s="178">
        <f t="shared" si="7"/>
        <v>40</v>
      </c>
      <c r="V59" s="178">
        <f t="shared" si="8"/>
        <v>53</v>
      </c>
      <c r="W59" s="170"/>
    </row>
    <row r="60" spans="1:23" s="99" customFormat="1" ht="18" x14ac:dyDescent="0.4">
      <c r="A60" s="90"/>
      <c r="B60" s="91">
        <f>IF('P5'!A15="","",'P5'!A15)</f>
        <v>59</v>
      </c>
      <c r="C60" s="94">
        <f>IF('P5'!B15="","",'P5'!B15)</f>
        <v>58.64</v>
      </c>
      <c r="D60" s="91" t="str">
        <f>IF('P5'!C15="","",'P5'!C15)</f>
        <v>UK</v>
      </c>
      <c r="E60" s="92">
        <f>IF('P5'!D15="","",'P5'!D15)</f>
        <v>37315</v>
      </c>
      <c r="F60" s="93" t="str">
        <f>IF('P5'!F15="","",'P5'!F15)</f>
        <v>Julia Jordanger Loen</v>
      </c>
      <c r="G60" s="97">
        <f>IF('P5'!H15=0,"",'P5'!H15)</f>
        <v>56</v>
      </c>
      <c r="H60" s="97">
        <f>IF('P5'!I15=0,"",'P5'!I15)</f>
        <v>60</v>
      </c>
      <c r="I60" s="97" t="str">
        <f>IF('P5'!J15=0,"",'P5'!J15)</f>
        <v>-</v>
      </c>
      <c r="J60" s="97">
        <f>IF('P5'!K15=0,"",'P5'!K15)</f>
        <v>66</v>
      </c>
      <c r="K60" s="97">
        <f>IF('P5'!L15=0,"",'P5'!L15)</f>
        <v>70</v>
      </c>
      <c r="L60" s="97" t="str">
        <f>IF('P5'!M15=0,"",'P5'!M15)</f>
        <v>-</v>
      </c>
      <c r="M60" s="97">
        <f>IF('P5'!N15=0,"",'P5'!N15)</f>
        <v>60</v>
      </c>
      <c r="N60" s="97">
        <f>IF('P5'!O15=0,"",'P5'!O15)</f>
        <v>70</v>
      </c>
      <c r="O60" s="97">
        <f>IF('P5'!P15=0,"",'P5'!P15)</f>
        <v>130</v>
      </c>
      <c r="P60" s="94">
        <f>IF('P5'!Q15=0,"",'P5'!Q15)</f>
        <v>178.2667331322107</v>
      </c>
      <c r="R60" s="173">
        <f t="shared" si="6"/>
        <v>178.2667331322107</v>
      </c>
      <c r="U60" s="178">
        <f t="shared" si="7"/>
        <v>60</v>
      </c>
      <c r="V60" s="178">
        <f t="shared" si="8"/>
        <v>70</v>
      </c>
      <c r="W60" s="170"/>
    </row>
    <row r="61" spans="1:23" s="102" customFormat="1" ht="28" x14ac:dyDescent="0.6">
      <c r="A61" s="103">
        <v>4</v>
      </c>
      <c r="B61" s="209" t="s">
        <v>61</v>
      </c>
      <c r="C61" s="209"/>
      <c r="D61" s="209"/>
      <c r="E61" s="209"/>
      <c r="F61" s="209"/>
      <c r="G61" s="133"/>
      <c r="H61" s="133"/>
      <c r="I61" s="133"/>
      <c r="J61" s="133"/>
      <c r="K61" s="133"/>
      <c r="L61" s="133"/>
      <c r="M61" s="104"/>
      <c r="N61" s="104"/>
      <c r="O61" s="104"/>
      <c r="P61" s="131">
        <f>IF(P65="",SUM(P62:P65),(SUM(P62:P65)-MIN(P62:P65)))</f>
        <v>411.30853620958624</v>
      </c>
      <c r="R61" s="168">
        <f>IF(R65="",SUM(R62:R65),(SUM(R62:R65)-MIN(R62:R65)))</f>
        <v>411.30853620958624</v>
      </c>
      <c r="U61" s="177"/>
      <c r="V61" s="177"/>
      <c r="W61" s="171"/>
    </row>
    <row r="62" spans="1:23" s="102" customFormat="1" ht="18" customHeight="1" x14ac:dyDescent="0.6">
      <c r="A62" s="90"/>
      <c r="B62" s="91">
        <f>IF('P4'!A12="","",'P4'!A12)</f>
        <v>76</v>
      </c>
      <c r="C62" s="94">
        <f>IF('P4'!B12="","",'P4'!B12)</f>
        <v>73.8</v>
      </c>
      <c r="D62" s="91" t="str">
        <f>IF('P4'!C12="","",'P4'!C12)</f>
        <v>UK</v>
      </c>
      <c r="E62" s="92">
        <f>IF('P4'!D12="","",'P4'!D12)</f>
        <v>38604</v>
      </c>
      <c r="F62" s="93" t="str">
        <f>IF('P4'!F12="","",'P4'!F12)</f>
        <v>Anette Skjerli</v>
      </c>
      <c r="G62" s="97">
        <f>IF('P4'!H12=0,"",'P4'!H12)</f>
        <v>45</v>
      </c>
      <c r="H62" s="97">
        <f>IF('P4'!I12=0,"",'P4'!I12)</f>
        <v>48</v>
      </c>
      <c r="I62" s="97">
        <f>IF('P4'!J12=0,"",'P4'!J12)</f>
        <v>-50</v>
      </c>
      <c r="J62" s="97">
        <f>IF('P4'!K12=0,"",'P4'!K12)</f>
        <v>53</v>
      </c>
      <c r="K62" s="97">
        <f>IF('P4'!L12=0,"",'P4'!L12)</f>
        <v>56</v>
      </c>
      <c r="L62" s="97">
        <f>IF('P4'!M12=0,"",'P4'!M12)</f>
        <v>-58</v>
      </c>
      <c r="M62" s="97">
        <f>IF('P4'!N12=0,"",'P4'!N12)</f>
        <v>48</v>
      </c>
      <c r="N62" s="97">
        <f>IF('P4'!O12=0,"",'P4'!O12)</f>
        <v>56</v>
      </c>
      <c r="O62" s="97">
        <f>IF('P4'!P12=0,"",'P4'!P12)</f>
        <v>104</v>
      </c>
      <c r="P62" s="94">
        <f>IF('P4'!Q12=0,"",'P4'!Q12)</f>
        <v>124.88442040111956</v>
      </c>
      <c r="R62" s="173">
        <f t="shared" si="6"/>
        <v>124.88442040111956</v>
      </c>
      <c r="U62" s="178">
        <f t="shared" si="7"/>
        <v>48</v>
      </c>
      <c r="V62" s="178">
        <f t="shared" si="8"/>
        <v>56</v>
      </c>
      <c r="W62" s="171"/>
    </row>
    <row r="63" spans="1:23" s="99" customFormat="1" ht="18" x14ac:dyDescent="0.4">
      <c r="A63" s="90"/>
      <c r="B63" s="91">
        <f>IF('P4'!A17="","",'P4'!A17)</f>
        <v>64</v>
      </c>
      <c r="C63" s="94">
        <f>IF('P4'!B17="","",'P4'!B17)</f>
        <v>59.34</v>
      </c>
      <c r="D63" s="91" t="str">
        <f>IF('P4'!C17="","",'P4'!C17)</f>
        <v>UK</v>
      </c>
      <c r="E63" s="92">
        <f>IF('P4'!D17="","",'P4'!D17)</f>
        <v>38610</v>
      </c>
      <c r="F63" s="93" t="str">
        <f>IF('P4'!F17="","",'P4'!F17)</f>
        <v>Trine Hellevang</v>
      </c>
      <c r="G63" s="97">
        <f>IF('P4'!H17=0,"",'P4'!H17)</f>
        <v>44</v>
      </c>
      <c r="H63" s="97">
        <f>IF('P4'!I17=0,"",'P4'!I17)</f>
        <v>47</v>
      </c>
      <c r="I63" s="97">
        <f>IF('P4'!J17=0,"",'P4'!J17)</f>
        <v>-48</v>
      </c>
      <c r="J63" s="97">
        <f>IF('P4'!K17=0,"",'P4'!K17)</f>
        <v>53</v>
      </c>
      <c r="K63" s="97">
        <f>IF('P4'!L17=0,"",'P4'!L17)</f>
        <v>-56</v>
      </c>
      <c r="L63" s="97">
        <f>IF('P4'!M17=0,"",'P4'!M17)</f>
        <v>-56</v>
      </c>
      <c r="M63" s="97">
        <f>IF('P4'!N17=0,"",'P4'!N17)</f>
        <v>47</v>
      </c>
      <c r="N63" s="97">
        <f>IF('P4'!O17=0,"",'P4'!O17)</f>
        <v>53</v>
      </c>
      <c r="O63" s="97">
        <f>IF('P4'!P17=0,"",'P4'!P17)</f>
        <v>100</v>
      </c>
      <c r="P63" s="94">
        <f>IF('P4'!Q17=0,"",'P4'!Q17)</f>
        <v>136.07216631766909</v>
      </c>
      <c r="R63" s="173">
        <f t="shared" si="6"/>
        <v>136.07216631766909</v>
      </c>
      <c r="U63" s="178">
        <f t="shared" si="7"/>
        <v>47</v>
      </c>
      <c r="V63" s="178">
        <f t="shared" si="8"/>
        <v>53</v>
      </c>
      <c r="W63" s="170"/>
    </row>
    <row r="64" spans="1:23" s="99" customFormat="1" ht="18" x14ac:dyDescent="0.4">
      <c r="A64" s="90"/>
      <c r="B64" s="91">
        <f>IF('P5'!A9="","",'P5'!A9)</f>
        <v>55</v>
      </c>
      <c r="C64" s="94">
        <f>IF('P5'!B9="","",'P5'!B9)</f>
        <v>49.02</v>
      </c>
      <c r="D64" s="91" t="str">
        <f>IF('P5'!C9="","",'P5'!C9)</f>
        <v>UK</v>
      </c>
      <c r="E64" s="92">
        <f>IF('P5'!D9="","",'P5'!D9)</f>
        <v>38688</v>
      </c>
      <c r="F64" s="93" t="str">
        <f>IF('P5'!F9="","",'P5'!F9)</f>
        <v>Emma Reiakvam</v>
      </c>
      <c r="G64" s="97">
        <f>IF('P5'!H9=0,"",'P5'!H9)</f>
        <v>-42</v>
      </c>
      <c r="H64" s="97" t="str">
        <f>IF('P5'!I9=0,"",'P5'!I9)</f>
        <v>-</v>
      </c>
      <c r="I64" s="97" t="str">
        <f>IF('P5'!J9=0,"",'P5'!J9)</f>
        <v>-</v>
      </c>
      <c r="J64" s="97" t="str">
        <f>IF('P5'!K9=0,"",'P5'!K9)</f>
        <v>-</v>
      </c>
      <c r="K64" s="97" t="str">
        <f>IF('P5'!L9=0,"",'P5'!L9)</f>
        <v>-</v>
      </c>
      <c r="L64" s="97" t="str">
        <f>IF('P5'!M9=0,"",'P5'!M9)</f>
        <v>-</v>
      </c>
      <c r="M64" s="97" t="str">
        <f>IF('P5'!N9=0,"",'P5'!N9)</f>
        <v/>
      </c>
      <c r="N64" s="97" t="str">
        <f>IF('P5'!O9=0,"",'P5'!O9)</f>
        <v/>
      </c>
      <c r="O64" s="97" t="str">
        <f>IF('P5'!P9=0,"",'P5'!P9)</f>
        <v/>
      </c>
      <c r="P64" s="94">
        <v>0</v>
      </c>
      <c r="R64" s="173">
        <f t="shared" si="6"/>
        <v>0</v>
      </c>
      <c r="U64" s="178">
        <f t="shared" si="7"/>
        <v>0</v>
      </c>
      <c r="V64" s="178">
        <f t="shared" si="8"/>
        <v>0</v>
      </c>
      <c r="W64" s="170"/>
    </row>
    <row r="65" spans="1:23" s="99" customFormat="1" ht="18" x14ac:dyDescent="0.4">
      <c r="A65" s="90"/>
      <c r="B65" s="91" t="str">
        <f>IF('P5'!A17="","",'P5'!A17)</f>
        <v>+81</v>
      </c>
      <c r="C65" s="94">
        <f>IF('P5'!B17="","",'P5'!B17)</f>
        <v>82.78</v>
      </c>
      <c r="D65" s="91" t="str">
        <f>IF('P5'!C17="","",'P5'!C17)</f>
        <v>UK</v>
      </c>
      <c r="E65" s="92">
        <f>IF('P5'!D17="","",'P5'!D17)</f>
        <v>38134</v>
      </c>
      <c r="F65" s="93" t="str">
        <f>IF('P5'!F17="","",'P5'!F17)</f>
        <v>Carmen Grimseth</v>
      </c>
      <c r="G65" s="97">
        <f>IF('P5'!H17=0,"",'P5'!H17)</f>
        <v>-58</v>
      </c>
      <c r="H65" s="97">
        <f>IF('P5'!I17=0,"",'P5'!I17)</f>
        <v>58</v>
      </c>
      <c r="I65" s="97">
        <f>IF('P5'!J17=0,"",'P5'!J17)</f>
        <v>61</v>
      </c>
      <c r="J65" s="97">
        <f>IF('P5'!K17=0,"",'P5'!K17)</f>
        <v>68</v>
      </c>
      <c r="K65" s="97">
        <f>IF('P5'!L17=0,"",'P5'!L17)</f>
        <v>-71</v>
      </c>
      <c r="L65" s="97">
        <f>IF('P5'!M17=0,"",'P5'!M17)</f>
        <v>71</v>
      </c>
      <c r="M65" s="97">
        <f>IF('P5'!N17=0,"",'P5'!N17)</f>
        <v>61</v>
      </c>
      <c r="N65" s="97">
        <f>IF('P5'!O17=0,"",'P5'!O17)</f>
        <v>71</v>
      </c>
      <c r="O65" s="97">
        <f>IF('P5'!P17=0,"",'P5'!P17)</f>
        <v>132</v>
      </c>
      <c r="P65" s="94">
        <f>IF('P5'!Q17=0,"",'P5'!Q17)</f>
        <v>150.35194949079764</v>
      </c>
      <c r="R65" s="173">
        <f t="shared" si="6"/>
        <v>150.35194949079764</v>
      </c>
      <c r="U65" s="178">
        <f t="shared" si="7"/>
        <v>61</v>
      </c>
      <c r="V65" s="178">
        <f t="shared" si="8"/>
        <v>71</v>
      </c>
      <c r="W65" s="170"/>
    </row>
    <row r="66" spans="1:23" ht="14" customHeight="1" x14ac:dyDescent="0.4">
      <c r="A66" s="40"/>
      <c r="B66" s="40"/>
      <c r="C66" s="106"/>
      <c r="D66" s="40"/>
      <c r="E66" s="42"/>
      <c r="F66" s="105"/>
      <c r="G66" s="105"/>
      <c r="H66" s="105"/>
      <c r="I66" s="105"/>
      <c r="J66" s="105"/>
      <c r="K66" s="105"/>
      <c r="L66" s="105"/>
      <c r="M66" s="95"/>
      <c r="N66" s="95"/>
      <c r="O66" s="95"/>
      <c r="P66" s="106"/>
    </row>
    <row r="67" spans="1:23" s="102" customFormat="1" ht="33.5" x14ac:dyDescent="0.6">
      <c r="A67" s="213" t="s">
        <v>44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R67" s="168" t="s">
        <v>69</v>
      </c>
      <c r="U67" s="177"/>
      <c r="V67" s="177"/>
      <c r="W67" s="171"/>
    </row>
    <row r="68" spans="1:23" ht="14" customHeight="1" x14ac:dyDescent="0.4">
      <c r="A68" s="40"/>
      <c r="B68" s="40"/>
      <c r="C68" s="106"/>
      <c r="D68" s="40"/>
      <c r="E68" s="42"/>
      <c r="F68" s="105"/>
      <c r="G68" s="105"/>
      <c r="H68" s="105"/>
      <c r="I68" s="105"/>
      <c r="J68" s="105"/>
      <c r="K68" s="105"/>
      <c r="L68" s="105"/>
      <c r="M68" s="95"/>
      <c r="N68" s="95"/>
      <c r="O68" s="95"/>
      <c r="P68" s="106"/>
    </row>
    <row r="69" spans="1:23" s="102" customFormat="1" ht="28" x14ac:dyDescent="0.6">
      <c r="A69" s="89">
        <v>1</v>
      </c>
      <c r="B69" s="208" t="s">
        <v>55</v>
      </c>
      <c r="C69" s="208"/>
      <c r="D69" s="208"/>
      <c r="E69" s="208"/>
      <c r="F69" s="208"/>
      <c r="G69" s="132"/>
      <c r="H69" s="132"/>
      <c r="I69" s="132"/>
      <c r="J69" s="132"/>
      <c r="K69" s="132"/>
      <c r="L69" s="132"/>
      <c r="M69" s="96"/>
      <c r="N69" s="96"/>
      <c r="O69" s="96"/>
      <c r="P69" s="107">
        <f>SUM(P70:P72)</f>
        <v>826.02563431136241</v>
      </c>
      <c r="R69" s="168">
        <f>SUM(R70:R72)</f>
        <v>826.02563431136241</v>
      </c>
      <c r="U69" s="177"/>
      <c r="V69" s="177"/>
      <c r="W69" s="171"/>
    </row>
    <row r="70" spans="1:23" s="99" customFormat="1" ht="18" x14ac:dyDescent="0.4">
      <c r="A70" s="90"/>
      <c r="B70" s="91">
        <f>IF('P6'!A14="","",'P6'!A14)</f>
        <v>61</v>
      </c>
      <c r="C70" s="94">
        <f>IF('P6'!B14="","",'P6'!B14)</f>
        <v>60.36</v>
      </c>
      <c r="D70" s="91" t="str">
        <f>IF('P6'!C14="","",'P6'!C14)</f>
        <v>JM</v>
      </c>
      <c r="E70" s="92">
        <f>IF('P6'!D14="","",'P6'!D14)</f>
        <v>36879</v>
      </c>
      <c r="F70" s="93" t="str">
        <f>IF('P6'!F14="","",'P6'!F14)</f>
        <v>Marcus Bratli</v>
      </c>
      <c r="G70" s="97">
        <f>IF('P6'!H14=0,"",'P6'!H14)</f>
        <v>80</v>
      </c>
      <c r="H70" s="97">
        <f>IF('P6'!I14=0,"",'P6'!I14)</f>
        <v>85</v>
      </c>
      <c r="I70" s="97" t="str">
        <f>IF('P6'!J14=0,"",'P6'!J14)</f>
        <v>-</v>
      </c>
      <c r="J70" s="97">
        <f>IF('P6'!K14=0,"",'P6'!K14)</f>
        <v>100</v>
      </c>
      <c r="K70" s="97">
        <f>IF('P6'!L14=0,"",'P6'!L14)</f>
        <v>105</v>
      </c>
      <c r="L70" s="97" t="str">
        <f>IF('P6'!M14=0,"",'P6'!M14)</f>
        <v>-</v>
      </c>
      <c r="M70" s="97">
        <f>IF('P6'!N14=0,"",'P6'!N14)</f>
        <v>85</v>
      </c>
      <c r="N70" s="97">
        <f>IF('P6'!O14=0,"",'P6'!O14)</f>
        <v>105</v>
      </c>
      <c r="O70" s="97">
        <f>IF('P6'!P14=0,"",'P6'!P14)</f>
        <v>190</v>
      </c>
      <c r="P70" s="94">
        <f>IF('P6'!Q14=0,"",'P6'!Q14)</f>
        <v>275.63152319765203</v>
      </c>
      <c r="R70" s="173">
        <f t="shared" ref="R70:R72" si="9">IF((U70+V70)="","",IF(C70="","",IF(OR(D70="UK",D70="JK",D70="SK",D70="K1",D70="K2",D70="K3",D70="K4",D70="K5",D70="K6",D70="K7",D70="K8",D70="K9",D70="K10"),IF(C70&gt;153.655,(U70+V70),IF(C70&lt;28,10^(0.783497476*LOG10(28/153.655)^2)*(U70+V70),10^(0.783497476*LOG10(C70/153.655)^2)*(U70+V70))),IF(C70&gt;175.508,(U70+V70),IF(C70&lt;32,10^(0.75194503*LOG10(32/175.508)^2)*(U70+V70),10^(0.75194503*LOG10(C70/175.508)^2)*(U70+V70))))))</f>
        <v>275.63152319765203</v>
      </c>
      <c r="U70" s="178">
        <f>IF(MAX(IF(ISNUMBER(G70),G70,IF(LEN(G70)&lt;2,0,VALUE(LEFT(G70,LEN(G70)-1)))),IF(ISNUMBER(H70),H70,IF(LEN(H70)&lt;2,0,VALUE(LEFT(H70,LEN(H70)-1)))),IF(ISNUMBER(I70),I70,IF(LEN(I70)&lt;2,0,VALUE(LEFT(I70,LEN(I70)-1)))))&lt;0,0,MAX(IF(ISNUMBER(G70),G70,IF(LEN(G70)&lt;2,0,VALUE(LEFT(G70,LEN(G70)-1)))),IF(ISNUMBER(H70),H70,IF(LEN(H70)&lt;2,0,VALUE(LEFT(H70,LEN(H70)-1)))),IF(ISNUMBER(I70),I70,IF(LEN(I70)&lt;2,0,VALUE(LEFT(I70,LEN(I70)-1))))))</f>
        <v>85</v>
      </c>
      <c r="V70" s="178">
        <f>IF(MAX(IF(ISNUMBER(J70),J70,IF(LEN(J70)&lt;2,0,VALUE(LEFT(J70,LEN(J70)-1)))),IF(ISNUMBER(K70),K70,IF(LEN(K70)&lt;2,0,VALUE(LEFT(K70,LEN(K70)-1)))),IF(ISNUMBER(L70),L70,IF(LEN(L70)&lt;2,0,VALUE(LEFT(L70,LEN(L70)-1)))))&lt;0,0,MAX(IF(ISNUMBER(J70),J70,IF(LEN(J70)&lt;2,0,VALUE(LEFT(J70,LEN(J70)-1)))),IF(ISNUMBER(K70),K70,IF(LEN(K70)&lt;2,0,VALUE(LEFT(K70,LEN(K70)-1)))),IF(ISNUMBER(L70),L70,IF(LEN(L70)&lt;2,0,VALUE(LEFT(L70,LEN(L70)-1))))))</f>
        <v>105</v>
      </c>
      <c r="W70" s="170"/>
    </row>
    <row r="71" spans="1:23" s="99" customFormat="1" ht="18" x14ac:dyDescent="0.4">
      <c r="A71" s="90"/>
      <c r="B71" s="91">
        <f>IF('P7'!A11="","",'P7'!A11)</f>
        <v>102</v>
      </c>
      <c r="C71" s="94">
        <f>IF('P7'!B11="","",'P7'!B11)</f>
        <v>99.92</v>
      </c>
      <c r="D71" s="91" t="str">
        <f>IF('P7'!C11="","",'P7'!C11)</f>
        <v>JM</v>
      </c>
      <c r="E71" s="92">
        <f>IF('P7'!D11="","",'P7'!D11)</f>
        <v>36608</v>
      </c>
      <c r="F71" s="93" t="str">
        <f>IF('P7'!F11="","",'P7'!F11)</f>
        <v>Kristen Brosvik</v>
      </c>
      <c r="G71" s="97">
        <f>IF('P7'!H11=0,"",'P7'!H11)</f>
        <v>100</v>
      </c>
      <c r="H71" s="97">
        <f>IF('P7'!I11=0,"",'P7'!I11)</f>
        <v>107</v>
      </c>
      <c r="I71" s="97">
        <f>IF('P7'!J11=0,"",'P7'!J11)</f>
        <v>-116</v>
      </c>
      <c r="J71" s="97">
        <f>IF('P7'!K11=0,"",'P7'!K11)</f>
        <v>130</v>
      </c>
      <c r="K71" s="97">
        <f>IF('P7'!L11=0,"",'P7'!L11)</f>
        <v>-136</v>
      </c>
      <c r="L71" s="97">
        <f>IF('P7'!M11=0,"",'P7'!M11)</f>
        <v>136</v>
      </c>
      <c r="M71" s="97">
        <f>IF('P7'!N11=0,"",'P7'!N11)</f>
        <v>107</v>
      </c>
      <c r="N71" s="97">
        <f>IF('P7'!O11=0,"",'P7'!O11)</f>
        <v>136</v>
      </c>
      <c r="O71" s="97">
        <f>IF('P7'!P11=0,"",'P7'!P11)</f>
        <v>243</v>
      </c>
      <c r="P71" s="94">
        <f>IF('P7'!Q11=0,"",'P7'!Q11)</f>
        <v>269.53233954733764</v>
      </c>
      <c r="R71" s="173">
        <f t="shared" si="9"/>
        <v>269.53233954733764</v>
      </c>
      <c r="U71" s="178">
        <f>IF(MAX(IF(ISNUMBER(G71),G71,IF(LEN(G71)&lt;2,0,VALUE(LEFT(G71,LEN(G71)-1)))),IF(ISNUMBER(H71),H71,IF(LEN(H71)&lt;2,0,VALUE(LEFT(H71,LEN(H71)-1)))),IF(ISNUMBER(I71),I71,IF(LEN(I71)&lt;2,0,VALUE(LEFT(I71,LEN(I71)-1)))))&lt;0,0,MAX(IF(ISNUMBER(G71),G71,IF(LEN(G71)&lt;2,0,VALUE(LEFT(G71,LEN(G71)-1)))),IF(ISNUMBER(H71),H71,IF(LEN(H71)&lt;2,0,VALUE(LEFT(H71,LEN(H71)-1)))),IF(ISNUMBER(I71),I71,IF(LEN(I71)&lt;2,0,VALUE(LEFT(I71,LEN(I71)-1))))))</f>
        <v>107</v>
      </c>
      <c r="V71" s="178">
        <f>IF(MAX(IF(ISNUMBER(J71),J71,IF(LEN(J71)&lt;2,0,VALUE(LEFT(J71,LEN(J71)-1)))),IF(ISNUMBER(K71),K71,IF(LEN(K71)&lt;2,0,VALUE(LEFT(K71,LEN(K71)-1)))),IF(ISNUMBER(L71),L71,IF(LEN(L71)&lt;2,0,VALUE(LEFT(L71,LEN(L71)-1)))))&lt;0,0,MAX(IF(ISNUMBER(J71),J71,IF(LEN(J71)&lt;2,0,VALUE(LEFT(J71,LEN(J71)-1)))),IF(ISNUMBER(K71),K71,IF(LEN(K71)&lt;2,0,VALUE(LEFT(K71,LEN(K71)-1)))),IF(ISNUMBER(L71),L71,IF(LEN(L71)&lt;2,0,VALUE(LEFT(L71,LEN(L71)-1))))))</f>
        <v>136</v>
      </c>
      <c r="W71" s="170"/>
    </row>
    <row r="72" spans="1:23" s="99" customFormat="1" ht="18" x14ac:dyDescent="0.4">
      <c r="A72" s="90"/>
      <c r="B72" s="91">
        <f>IF('P7'!A17="","",'P7'!A17)</f>
        <v>96</v>
      </c>
      <c r="C72" s="94">
        <f>IF('P7'!B17="","",'P7'!B17)</f>
        <v>91.92</v>
      </c>
      <c r="D72" s="91" t="str">
        <f>IF('P7'!C17="","",'P7'!C17)</f>
        <v>JM</v>
      </c>
      <c r="E72" s="92">
        <f>IF('P7'!D17="","",'P7'!D17)</f>
        <v>36946</v>
      </c>
      <c r="F72" s="93" t="str">
        <f>IF('P7'!F17="","",'P7'!F17)</f>
        <v>Håkon Eik Litland</v>
      </c>
      <c r="G72" s="97">
        <f>IF('P7'!H17=0,"",'P7'!H17)</f>
        <v>110</v>
      </c>
      <c r="H72" s="97">
        <f>IF('P7'!I17=0,"",'P7'!I17)</f>
        <v>115</v>
      </c>
      <c r="I72" s="97" t="str">
        <f>IF('P7'!J17=0,"",'P7'!J17)</f>
        <v>-</v>
      </c>
      <c r="J72" s="97">
        <f>IF('P7'!K17=0,"",'P7'!K17)</f>
        <v>123</v>
      </c>
      <c r="K72" s="97">
        <f>IF('P7'!L17=0,"",'P7'!L17)</f>
        <v>130</v>
      </c>
      <c r="L72" s="97" t="str">
        <f>IF('P7'!M17=0,"",'P7'!M17)</f>
        <v>-</v>
      </c>
      <c r="M72" s="97">
        <f>IF('P7'!N17=0,"",'P7'!N17)</f>
        <v>115</v>
      </c>
      <c r="N72" s="97">
        <f>IF('P7'!O17=0,"",'P7'!O17)</f>
        <v>130</v>
      </c>
      <c r="O72" s="97">
        <f>IF('P7'!P17=0,"",'P7'!P17)</f>
        <v>245</v>
      </c>
      <c r="P72" s="94">
        <f>IF('P7'!Q17=0,"",'P7'!Q17)</f>
        <v>280.86177156637274</v>
      </c>
      <c r="R72" s="173">
        <f t="shared" si="9"/>
        <v>280.86177156637274</v>
      </c>
      <c r="U72" s="178">
        <f>IF(MAX(IF(ISNUMBER(G72),G72,IF(LEN(G72)&lt;2,0,VALUE(LEFT(G72,LEN(G72)-1)))),IF(ISNUMBER(H72),H72,IF(LEN(H72)&lt;2,0,VALUE(LEFT(H72,LEN(H72)-1)))),IF(ISNUMBER(I72),I72,IF(LEN(I72)&lt;2,0,VALUE(LEFT(I72,LEN(I72)-1)))))&lt;0,0,MAX(IF(ISNUMBER(G72),G72,IF(LEN(G72)&lt;2,0,VALUE(LEFT(G72,LEN(G72)-1)))),IF(ISNUMBER(H72),H72,IF(LEN(H72)&lt;2,0,VALUE(LEFT(H72,LEN(H72)-1)))),IF(ISNUMBER(I72),I72,IF(LEN(I72)&lt;2,0,VALUE(LEFT(I72,LEN(I72)-1))))))</f>
        <v>115</v>
      </c>
      <c r="V72" s="178">
        <f>IF(MAX(IF(ISNUMBER(J72),J72,IF(LEN(J72)&lt;2,0,VALUE(LEFT(J72,LEN(J72)-1)))),IF(ISNUMBER(K72),K72,IF(LEN(K72)&lt;2,0,VALUE(LEFT(K72,LEN(K72)-1)))),IF(ISNUMBER(L72),L72,IF(LEN(L72)&lt;2,0,VALUE(LEFT(L72,LEN(L72)-1)))))&lt;0,0,MAX(IF(ISNUMBER(J72),J72,IF(LEN(J72)&lt;2,0,VALUE(LEFT(J72,LEN(J72)-1)))),IF(ISNUMBER(K72),K72,IF(LEN(K72)&lt;2,0,VALUE(LEFT(K72,LEN(K72)-1)))),IF(ISNUMBER(L72),L72,IF(LEN(L72)&lt;2,0,VALUE(LEFT(L72,LEN(L72)-1))))))</f>
        <v>130</v>
      </c>
      <c r="W72" s="170"/>
    </row>
    <row r="73" spans="1:23" s="102" customFormat="1" ht="28" x14ac:dyDescent="0.6">
      <c r="A73" s="89">
        <v>2</v>
      </c>
      <c r="B73" s="208" t="s">
        <v>62</v>
      </c>
      <c r="C73" s="208"/>
      <c r="D73" s="208"/>
      <c r="E73" s="208"/>
      <c r="F73" s="208"/>
      <c r="G73" s="132"/>
      <c r="H73" s="132"/>
      <c r="I73" s="132"/>
      <c r="J73" s="132"/>
      <c r="K73" s="132"/>
      <c r="L73" s="132"/>
      <c r="M73" s="96"/>
      <c r="N73" s="96"/>
      <c r="O73" s="96"/>
      <c r="P73" s="107">
        <f>IF(P77="",SUM(P74:P77),(SUM(P74:P77)-MIN(P74:P77)))</f>
        <v>812.50068949903766</v>
      </c>
      <c r="R73" s="168">
        <f>IF(R77="",SUM(R74:R77),(SUM(R74:R77)-MIN(R74:R77)))</f>
        <v>812.50068949903766</v>
      </c>
      <c r="U73" s="177"/>
      <c r="V73" s="177"/>
      <c r="W73" s="171"/>
    </row>
    <row r="74" spans="1:23" s="99" customFormat="1" ht="18" x14ac:dyDescent="0.4">
      <c r="A74" s="90"/>
      <c r="B74" s="91">
        <f>IF('P6'!A10="","",'P6'!A10)</f>
        <v>89</v>
      </c>
      <c r="C74" s="94">
        <f>IF('P6'!B10="","",'P6'!B10)</f>
        <v>86.34</v>
      </c>
      <c r="D74" s="91" t="str">
        <f>IF('P6'!C10="","",'P6'!C10)</f>
        <v>JM</v>
      </c>
      <c r="E74" s="92">
        <f>IF('P6'!D10="","",'P6'!D10)</f>
        <v>37222</v>
      </c>
      <c r="F74" s="93" t="str">
        <f>IF('P6'!F10="","",'P6'!F10)</f>
        <v>Mikal Akset</v>
      </c>
      <c r="G74" s="97">
        <f>IF('P6'!H10=0,"",'P6'!H10)</f>
        <v>90</v>
      </c>
      <c r="H74" s="97">
        <f>IF('P6'!I10=0,"",'P6'!I10)</f>
        <v>95</v>
      </c>
      <c r="I74" s="97">
        <f>IF('P6'!J10=0,"",'P6'!J10)</f>
        <v>100</v>
      </c>
      <c r="J74" s="97">
        <f>IF('P6'!K10=0,"",'P6'!K10)</f>
        <v>-115</v>
      </c>
      <c r="K74" s="97">
        <f>IF('P6'!L10=0,"",'P6'!L10)</f>
        <v>115</v>
      </c>
      <c r="L74" s="97">
        <f>IF('P6'!M10=0,"",'P6'!M10)</f>
        <v>118</v>
      </c>
      <c r="M74" s="97">
        <f>IF('P6'!N10=0,"",'P6'!N10)</f>
        <v>100</v>
      </c>
      <c r="N74" s="97">
        <f>IF('P6'!O10=0,"",'P6'!O10)</f>
        <v>118</v>
      </c>
      <c r="O74" s="97">
        <f>IF('P6'!P10=0,"",'P6'!P10)</f>
        <v>218</v>
      </c>
      <c r="P74" s="94">
        <f>IF('P6'!Q10=0,"",'P6'!Q10)</f>
        <v>256.93799175881918</v>
      </c>
      <c r="R74" s="173">
        <f>IF((U74+V74)="","",IF(C74="","",IF(OR(D74="UK",D74="JK",D74="SK",D74="K1",D74="K2",D74="K3",D74="K4",D74="K5",D74="K6",D74="K7",D74="K8",D74="K9",D74="K10"),IF(C74&gt;153.655,(U74+V74),IF(C74&lt;28,10^(0.783497476*LOG10(28/153.655)^2)*(U74+V74),10^(0.783497476*LOG10(C74/153.655)^2)*(U74+V74))),IF(C74&gt;175.508,(U74+V74),IF(C74&lt;32,10^(0.75194503*LOG10(32/175.508)^2)*(U74+V74),10^(0.75194503*LOG10(C74/175.508)^2)*(U74+V74))))))</f>
        <v>256.93799175881918</v>
      </c>
      <c r="U74" s="178">
        <f>IF(MAX(IF(ISNUMBER(G74),G74,IF(LEN(G74)&lt;2,0,VALUE(LEFT(G74,LEN(G74)-1)))),IF(ISNUMBER(H74),H74,IF(LEN(H74)&lt;2,0,VALUE(LEFT(H74,LEN(H74)-1)))),IF(ISNUMBER(I74),I74,IF(LEN(I74)&lt;2,0,VALUE(LEFT(I74,LEN(I74)-1)))))&lt;0,0,MAX(IF(ISNUMBER(G74),G74,IF(LEN(G74)&lt;2,0,VALUE(LEFT(G74,LEN(G74)-1)))),IF(ISNUMBER(H74),H74,IF(LEN(H74)&lt;2,0,VALUE(LEFT(H74,LEN(H74)-1)))),IF(ISNUMBER(I74),I74,IF(LEN(I74)&lt;2,0,VALUE(LEFT(I74,LEN(I74)-1))))))</f>
        <v>100</v>
      </c>
      <c r="V74" s="178">
        <f>IF(MAX(IF(ISNUMBER(J74),J74,IF(LEN(J74)&lt;2,0,VALUE(LEFT(J74,LEN(J74)-1)))),IF(ISNUMBER(K74),K74,IF(LEN(K74)&lt;2,0,VALUE(LEFT(K74,LEN(K74)-1)))),IF(ISNUMBER(L74),L74,IF(LEN(L74)&lt;2,0,VALUE(LEFT(L74,LEN(L74)-1)))))&lt;0,0,MAX(IF(ISNUMBER(J74),J74,IF(LEN(J74)&lt;2,0,VALUE(LEFT(J74,LEN(J74)-1)))),IF(ISNUMBER(K74),K74,IF(LEN(K74)&lt;2,0,VALUE(LEFT(K74,LEN(K74)-1)))),IF(ISNUMBER(L74),L74,IF(LEN(L74)&lt;2,0,VALUE(LEFT(L74,LEN(L74)-1))))))</f>
        <v>118</v>
      </c>
      <c r="W74" s="170"/>
    </row>
    <row r="75" spans="1:23" s="99" customFormat="1" ht="18" x14ac:dyDescent="0.4">
      <c r="A75" s="90"/>
      <c r="B75" s="91">
        <f>IF('P6'!A13="","",'P6'!A13)</f>
        <v>81</v>
      </c>
      <c r="C75" s="94">
        <f>IF('P6'!B13="","",'P6'!B13)</f>
        <v>75.34</v>
      </c>
      <c r="D75" s="91" t="str">
        <f>IF('P6'!C13="","",'P6'!C13)</f>
        <v>JM</v>
      </c>
      <c r="E75" s="92">
        <f>IF('P6'!D13="","",'P6'!D13)</f>
        <v>36849</v>
      </c>
      <c r="F75" s="93" t="str">
        <f>IF('P6'!F13="","",'P6'!F13)</f>
        <v>Stefan Paulsen</v>
      </c>
      <c r="G75" s="97">
        <f>IF('P6'!H13=0,"",'P6'!H13)</f>
        <v>90</v>
      </c>
      <c r="H75" s="97">
        <f>IF('P6'!I13=0,"",'P6'!I13)</f>
        <v>95</v>
      </c>
      <c r="I75" s="97">
        <f>IF('P6'!J13=0,"",'P6'!J13)</f>
        <v>-97</v>
      </c>
      <c r="J75" s="97">
        <f>IF('P6'!K13=0,"",'P6'!K13)</f>
        <v>108</v>
      </c>
      <c r="K75" s="97">
        <f>IF('P6'!L13=0,"",'P6'!L13)</f>
        <v>113</v>
      </c>
      <c r="L75" s="97">
        <f>IF('P6'!M13=0,"",'P6'!M13)</f>
        <v>-116</v>
      </c>
      <c r="M75" s="97">
        <f>IF('P6'!N13=0,"",'P6'!N13)</f>
        <v>95</v>
      </c>
      <c r="N75" s="97">
        <f>IF('P6'!O13=0,"",'P6'!O13)</f>
        <v>113</v>
      </c>
      <c r="O75" s="97">
        <f>IF('P6'!P13=0,"",'P6'!P13)</f>
        <v>208</v>
      </c>
      <c r="P75" s="94">
        <f>IF('P6'!Q13=0,"",'P6'!Q13)</f>
        <v>262.7192243235304</v>
      </c>
      <c r="R75" s="173">
        <f>IF((U75+V75)="","",IF(C75="","",IF(OR(D75="UK",D75="JK",D75="SK",D75="K1",D75="K2",D75="K3",D75="K4",D75="K5",D75="K6",D75="K7",D75="K8",D75="K9",D75="K10"),IF(C75&gt;153.655,(U75+V75),IF(C75&lt;28,10^(0.783497476*LOG10(28/153.655)^2)*(U75+V75),10^(0.783497476*LOG10(C75/153.655)^2)*(U75+V75))),IF(C75&gt;175.508,(U75+V75),IF(C75&lt;32,10^(0.75194503*LOG10(32/175.508)^2)*(U75+V75),10^(0.75194503*LOG10(C75/175.508)^2)*(U75+V75))))))</f>
        <v>262.7192243235304</v>
      </c>
      <c r="U75" s="178">
        <f>IF(MAX(IF(ISNUMBER(G75),G75,IF(LEN(G75)&lt;2,0,VALUE(LEFT(G75,LEN(G75)-1)))),IF(ISNUMBER(H75),H75,IF(LEN(H75)&lt;2,0,VALUE(LEFT(H75,LEN(H75)-1)))),IF(ISNUMBER(I75),I75,IF(LEN(I75)&lt;2,0,VALUE(LEFT(I75,LEN(I75)-1)))))&lt;0,0,MAX(IF(ISNUMBER(G75),G75,IF(LEN(G75)&lt;2,0,VALUE(LEFT(G75,LEN(G75)-1)))),IF(ISNUMBER(H75),H75,IF(LEN(H75)&lt;2,0,VALUE(LEFT(H75,LEN(H75)-1)))),IF(ISNUMBER(I75),I75,IF(LEN(I75)&lt;2,0,VALUE(LEFT(I75,LEN(I75)-1))))))</f>
        <v>95</v>
      </c>
      <c r="V75" s="178">
        <f>IF(MAX(IF(ISNUMBER(J75),J75,IF(LEN(J75)&lt;2,0,VALUE(LEFT(J75,LEN(J75)-1)))),IF(ISNUMBER(K75),K75,IF(LEN(K75)&lt;2,0,VALUE(LEFT(K75,LEN(K75)-1)))),IF(ISNUMBER(L75),L75,IF(LEN(L75)&lt;2,0,VALUE(LEFT(L75,LEN(L75)-1)))))&lt;0,0,MAX(IF(ISNUMBER(J75),J75,IF(LEN(J75)&lt;2,0,VALUE(LEFT(J75,LEN(J75)-1)))),IF(ISNUMBER(K75),K75,IF(LEN(K75)&lt;2,0,VALUE(LEFT(K75,LEN(K75)-1)))),IF(ISNUMBER(L75),L75,IF(LEN(L75)&lt;2,0,VALUE(LEFT(L75,LEN(L75)-1))))))</f>
        <v>113</v>
      </c>
      <c r="W75" s="170"/>
    </row>
    <row r="76" spans="1:23" s="99" customFormat="1" ht="18" x14ac:dyDescent="0.4">
      <c r="A76" s="90"/>
      <c r="B76" s="91">
        <f>IF('P7'!A12="","",'P7'!A12)</f>
        <v>67</v>
      </c>
      <c r="C76" s="94">
        <f>IF('P7'!B12="","",'P7'!B12)</f>
        <v>61.56</v>
      </c>
      <c r="D76" s="91" t="str">
        <f>IF('P7'!C12="","",'P7'!C12)</f>
        <v>JM</v>
      </c>
      <c r="E76" s="92">
        <f>IF('P7'!D12="","",'P7'!D12)</f>
        <v>36793</v>
      </c>
      <c r="F76" s="93" t="str">
        <f>IF('P7'!F12="","",'P7'!F12)</f>
        <v>Kim Alexander Kværnø</v>
      </c>
      <c r="G76" s="97">
        <f>IF('P7'!H12=0,"",'P7'!H12)</f>
        <v>80</v>
      </c>
      <c r="H76" s="97">
        <f>IF('P7'!I12=0,"",'P7'!I12)</f>
        <v>84</v>
      </c>
      <c r="I76" s="97">
        <f>IF('P7'!J12=0,"",'P7'!J12)</f>
        <v>86</v>
      </c>
      <c r="J76" s="97">
        <f>IF('P7'!K12=0,"",'P7'!K12)</f>
        <v>100</v>
      </c>
      <c r="K76" s="97">
        <f>IF('P7'!L12=0,"",'P7'!L12)</f>
        <v>104</v>
      </c>
      <c r="L76" s="97">
        <f>IF('P7'!M12=0,"",'P7'!M12)</f>
        <v>106</v>
      </c>
      <c r="M76" s="97">
        <f>IF('P7'!N12=0,"",'P7'!N12)</f>
        <v>86</v>
      </c>
      <c r="N76" s="97">
        <f>IF('P7'!O12=0,"",'P7'!O12)</f>
        <v>106</v>
      </c>
      <c r="O76" s="97">
        <f>IF('P7'!P12=0,"",'P7'!P12)</f>
        <v>192</v>
      </c>
      <c r="P76" s="94">
        <f>IF('P7'!Q12=0,"",'P7'!Q12)</f>
        <v>274.77137653586379</v>
      </c>
      <c r="R76" s="173">
        <f>IF((U76+V76)="","",IF(C76="","",IF(OR(D76="UK",D76="JK",D76="SK",D76="K1",D76="K2",D76="K3",D76="K4",D76="K5",D76="K6",D76="K7",D76="K8",D76="K9",D76="K10"),IF(C76&gt;153.655,(U76+V76),IF(C76&lt;28,10^(0.783497476*LOG10(28/153.655)^2)*(U76+V76),10^(0.783497476*LOG10(C76/153.655)^2)*(U76+V76))),IF(C76&gt;175.508,(U76+V76),IF(C76&lt;32,10^(0.75194503*LOG10(32/175.508)^2)*(U76+V76),10^(0.75194503*LOG10(C76/175.508)^2)*(U76+V76))))))</f>
        <v>274.77137653586379</v>
      </c>
      <c r="U76" s="178">
        <f>IF(MAX(IF(ISNUMBER(G76),G76,IF(LEN(G76)&lt;2,0,VALUE(LEFT(G76,LEN(G76)-1)))),IF(ISNUMBER(H76),H76,IF(LEN(H76)&lt;2,0,VALUE(LEFT(H76,LEN(H76)-1)))),IF(ISNUMBER(I76),I76,IF(LEN(I76)&lt;2,0,VALUE(LEFT(I76,LEN(I76)-1)))))&lt;0,0,MAX(IF(ISNUMBER(G76),G76,IF(LEN(G76)&lt;2,0,VALUE(LEFT(G76,LEN(G76)-1)))),IF(ISNUMBER(H76),H76,IF(LEN(H76)&lt;2,0,VALUE(LEFT(H76,LEN(H76)-1)))),IF(ISNUMBER(I76),I76,IF(LEN(I76)&lt;2,0,VALUE(LEFT(I76,LEN(I76)-1))))))</f>
        <v>86</v>
      </c>
      <c r="V76" s="178">
        <f>IF(MAX(IF(ISNUMBER(J76),J76,IF(LEN(J76)&lt;2,0,VALUE(LEFT(J76,LEN(J76)-1)))),IF(ISNUMBER(K76),K76,IF(LEN(K76)&lt;2,0,VALUE(LEFT(K76,LEN(K76)-1)))),IF(ISNUMBER(L76),L76,IF(LEN(L76)&lt;2,0,VALUE(LEFT(L76,LEN(L76)-1)))))&lt;0,0,MAX(IF(ISNUMBER(J76),J76,IF(LEN(J76)&lt;2,0,VALUE(LEFT(J76,LEN(J76)-1)))),IF(ISNUMBER(K76),K76,IF(LEN(K76)&lt;2,0,VALUE(LEFT(K76,LEN(K76)-1)))),IF(ISNUMBER(L76),L76,IF(LEN(L76)&lt;2,0,VALUE(LEFT(L76,LEN(L76)-1))))))</f>
        <v>106</v>
      </c>
      <c r="W76" s="170"/>
    </row>
    <row r="77" spans="1:23" s="99" customFormat="1" ht="18" x14ac:dyDescent="0.4">
      <c r="A77" s="90"/>
      <c r="B77" s="91">
        <f>IF('P7'!A16="","",'P7'!A16)</f>
        <v>81</v>
      </c>
      <c r="C77" s="94">
        <f>IF('P7'!B16="","",'P7'!B16)</f>
        <v>73.66</v>
      </c>
      <c r="D77" s="91" t="str">
        <f>IF('P7'!C16="","",'P7'!C16)</f>
        <v>JM</v>
      </c>
      <c r="E77" s="92">
        <f>IF('P7'!D16="","",'P7'!D16)</f>
        <v>37007</v>
      </c>
      <c r="F77" s="93" t="str">
        <f>IF('P7'!F16="","",'P7'!F16)</f>
        <v>Remy Heggvik Aune</v>
      </c>
      <c r="G77" s="97">
        <f>IF('P7'!H16=0,"",'P7'!H16)</f>
        <v>90</v>
      </c>
      <c r="H77" s="97">
        <f>IF('P7'!I16=0,"",'P7'!I16)</f>
        <v>95</v>
      </c>
      <c r="I77" s="97">
        <f>IF('P7'!J16=0,"",'P7'!J16)</f>
        <v>-98</v>
      </c>
      <c r="J77" s="97">
        <f>IF('P7'!K16=0,"",'P7'!K16)</f>
        <v>113</v>
      </c>
      <c r="K77" s="97">
        <f>IF('P7'!L16=0,"",'P7'!L16)</f>
        <v>-117</v>
      </c>
      <c r="L77" s="97">
        <f>IF('P7'!M16=0,"",'P7'!M16)</f>
        <v>120</v>
      </c>
      <c r="M77" s="97">
        <f>IF('P7'!N16=0,"",'P7'!N16)</f>
        <v>95</v>
      </c>
      <c r="N77" s="97">
        <f>IF('P7'!O16=0,"",'P7'!O16)</f>
        <v>120</v>
      </c>
      <c r="O77" s="97">
        <f>IF('P7'!P16=0,"",'P7'!P16)</f>
        <v>215</v>
      </c>
      <c r="P77" s="94">
        <f>IF('P7'!Q16=0,"",'P7'!Q16)</f>
        <v>275.01008863964358</v>
      </c>
      <c r="R77" s="173">
        <f>IF((U77+V77)="","",IF(C77="","",IF(OR(D77="UK",D77="JK",D77="SK",D77="K1",D77="K2",D77="K3",D77="K4",D77="K5",D77="K6",D77="K7",D77="K8",D77="K9",D77="K10"),IF(C77&gt;153.655,(U77+V77),IF(C77&lt;28,10^(0.783497476*LOG10(28/153.655)^2)*(U77+V77),10^(0.783497476*LOG10(C77/153.655)^2)*(U77+V77))),IF(C77&gt;175.508,(U77+V77),IF(C77&lt;32,10^(0.75194503*LOG10(32/175.508)^2)*(U77+V77),10^(0.75194503*LOG10(C77/175.508)^2)*(U77+V77))))))</f>
        <v>275.01008863964358</v>
      </c>
      <c r="U77" s="178">
        <f>IF(MAX(IF(ISNUMBER(G77),G77,IF(LEN(G77)&lt;2,0,VALUE(LEFT(G77,LEN(G77)-1)))),IF(ISNUMBER(H77),H77,IF(LEN(H77)&lt;2,0,VALUE(LEFT(H77,LEN(H77)-1)))),IF(ISNUMBER(I77),I77,IF(LEN(I77)&lt;2,0,VALUE(LEFT(I77,LEN(I77)-1)))))&lt;0,0,MAX(IF(ISNUMBER(G77),G77,IF(LEN(G77)&lt;2,0,VALUE(LEFT(G77,LEN(G77)-1)))),IF(ISNUMBER(H77),H77,IF(LEN(H77)&lt;2,0,VALUE(LEFT(H77,LEN(H77)-1)))),IF(ISNUMBER(I77),I77,IF(LEN(I77)&lt;2,0,VALUE(LEFT(I77,LEN(I77)-1))))))</f>
        <v>95</v>
      </c>
      <c r="V77" s="178">
        <f>IF(MAX(IF(ISNUMBER(J77),J77,IF(LEN(J77)&lt;2,0,VALUE(LEFT(J77,LEN(J77)-1)))),IF(ISNUMBER(K77),K77,IF(LEN(K77)&lt;2,0,VALUE(LEFT(K77,LEN(K77)-1)))),IF(ISNUMBER(L77),L77,IF(LEN(L77)&lt;2,0,VALUE(LEFT(L77,LEN(L77)-1)))))&lt;0,0,MAX(IF(ISNUMBER(J77),J77,IF(LEN(J77)&lt;2,0,VALUE(LEFT(J77,LEN(J77)-1)))),IF(ISNUMBER(K77),K77,IF(LEN(K77)&lt;2,0,VALUE(LEFT(K77,LEN(K77)-1)))),IF(ISNUMBER(L77),L77,IF(LEN(L77)&lt;2,0,VALUE(LEFT(L77,LEN(L77)-1))))))</f>
        <v>120</v>
      </c>
      <c r="W77" s="170"/>
    </row>
    <row r="78" spans="1:23" s="102" customFormat="1" ht="28" x14ac:dyDescent="0.6">
      <c r="A78" s="89">
        <v>3</v>
      </c>
      <c r="B78" s="208" t="s">
        <v>61</v>
      </c>
      <c r="C78" s="208"/>
      <c r="D78" s="208"/>
      <c r="E78" s="208"/>
      <c r="F78" s="208"/>
      <c r="G78" s="132"/>
      <c r="H78" s="132"/>
      <c r="I78" s="132"/>
      <c r="J78" s="132"/>
      <c r="K78" s="132"/>
      <c r="L78" s="132"/>
      <c r="M78" s="96"/>
      <c r="N78" s="96"/>
      <c r="O78" s="96"/>
      <c r="P78" s="107">
        <f>IF(P82="",SUM(P79:P82),(SUM(P79:P82)-MIN(P79:P82)))</f>
        <v>751.50873550825531</v>
      </c>
      <c r="R78" s="168">
        <f>IF(R82="",SUM(R79:R82),(SUM(R79:R82)-MIN(R79:R82)))</f>
        <v>751.50873550825531</v>
      </c>
      <c r="U78" s="177"/>
      <c r="V78" s="177"/>
      <c r="W78" s="171"/>
    </row>
    <row r="79" spans="1:23" s="99" customFormat="1" ht="18" x14ac:dyDescent="0.4">
      <c r="A79" s="90"/>
      <c r="B79" s="91">
        <f>IF('P6'!A9="","",'P6'!A9)</f>
        <v>61</v>
      </c>
      <c r="C79" s="94">
        <f>IF('P6'!B9="","",'P6'!B9)</f>
        <v>55.92</v>
      </c>
      <c r="D79" s="91" t="str">
        <f>IF('P6'!C9="","",'P6'!C9)</f>
        <v>UM</v>
      </c>
      <c r="E79" s="92">
        <f>IF('P6'!D9="","",'P6'!D9)</f>
        <v>38892</v>
      </c>
      <c r="F79" s="93" t="str">
        <f>IF('P6'!F9="","",'P6'!F9)</f>
        <v>Aksel Svorstøl</v>
      </c>
      <c r="G79" s="97">
        <f>IF('P6'!H9=0,"",'P6'!H9)</f>
        <v>45</v>
      </c>
      <c r="H79" s="97">
        <f>IF('P6'!I9=0,"",'P6'!I9)</f>
        <v>-48</v>
      </c>
      <c r="I79" s="97">
        <f>IF('P6'!J9=0,"",'P6'!J9)</f>
        <v>48</v>
      </c>
      <c r="J79" s="97">
        <f>IF('P6'!K9=0,"",'P6'!K9)</f>
        <v>60</v>
      </c>
      <c r="K79" s="97">
        <f>IF('P6'!L9=0,"",'P6'!L9)</f>
        <v>63</v>
      </c>
      <c r="L79" s="97">
        <f>IF('P6'!M9=0,"",'P6'!M9)</f>
        <v>-65</v>
      </c>
      <c r="M79" s="97">
        <f>IF('P6'!N9=0,"",'P6'!N9)</f>
        <v>48</v>
      </c>
      <c r="N79" s="97">
        <f>IF('P6'!O9=0,"",'P6'!O9)</f>
        <v>63</v>
      </c>
      <c r="O79" s="97">
        <f>IF('P6'!P9=0,"",'P6'!P9)</f>
        <v>111</v>
      </c>
      <c r="P79" s="94">
        <f>IF('P6'!Q9=0,"",'P6'!Q9)</f>
        <v>170.16029629754598</v>
      </c>
      <c r="R79" s="173">
        <f t="shared" ref="R79:R81" si="10">IF((U79+V79)="","",IF(C79="","",IF(OR(D79="UK",D79="JK",D79="SK",D79="K1",D79="K2",D79="K3",D79="K4",D79="K5",D79="K6",D79="K7",D79="K8",D79="K9",D79="K10"),IF(C79&gt;153.655,(U79+V79),IF(C79&lt;28,10^(0.783497476*LOG10(28/153.655)^2)*(U79+V79),10^(0.783497476*LOG10(C79/153.655)^2)*(U79+V79))),IF(C79&gt;175.508,(U79+V79),IF(C79&lt;32,10^(0.75194503*LOG10(32/175.508)^2)*(U79+V79),10^(0.75194503*LOG10(C79/175.508)^2)*(U79+V79))))))</f>
        <v>170.16029629754598</v>
      </c>
      <c r="U79" s="178">
        <f t="shared" ref="U79:U82" si="11">IF(MAX(IF(ISNUMBER(G79),G79,IF(LEN(G79)&lt;2,0,VALUE(LEFT(G79,LEN(G79)-1)))),IF(ISNUMBER(H79),H79,IF(LEN(H79)&lt;2,0,VALUE(LEFT(H79,LEN(H79)-1)))),IF(ISNUMBER(I79),I79,IF(LEN(I79)&lt;2,0,VALUE(LEFT(I79,LEN(I79)-1)))))&lt;0,0,MAX(IF(ISNUMBER(G79),G79,IF(LEN(G79)&lt;2,0,VALUE(LEFT(G79,LEN(G79)-1)))),IF(ISNUMBER(H79),H79,IF(LEN(H79)&lt;2,0,VALUE(LEFT(H79,LEN(H79)-1)))),IF(ISNUMBER(I79),I79,IF(LEN(I79)&lt;2,0,VALUE(LEFT(I79,LEN(I79)-1))))))</f>
        <v>48</v>
      </c>
      <c r="V79" s="178">
        <f t="shared" ref="V79:V82" si="12">IF(MAX(IF(ISNUMBER(J79),J79,IF(LEN(J79)&lt;2,0,VALUE(LEFT(J79,LEN(J79)-1)))),IF(ISNUMBER(K79),K79,IF(LEN(K79)&lt;2,0,VALUE(LEFT(K79,LEN(K79)-1)))),IF(ISNUMBER(L79),L79,IF(LEN(L79)&lt;2,0,VALUE(LEFT(L79,LEN(L79)-1)))))&lt;0,0,MAX(IF(ISNUMBER(J79),J79,IF(LEN(J79)&lt;2,0,VALUE(LEFT(J79,LEN(J79)-1)))),IF(ISNUMBER(K79),K79,IF(LEN(K79)&lt;2,0,VALUE(LEFT(K79,LEN(K79)-1)))),IF(ISNUMBER(L79),L79,IF(LEN(L79)&lt;2,0,VALUE(LEFT(L79,LEN(L79)-1))))))</f>
        <v>63</v>
      </c>
      <c r="W79" s="170"/>
    </row>
    <row r="80" spans="1:23" s="99" customFormat="1" ht="18" x14ac:dyDescent="0.4">
      <c r="A80" s="90"/>
      <c r="B80" s="91">
        <f>IF('P6'!A16="","",'P6'!A16)</f>
        <v>67</v>
      </c>
      <c r="C80" s="94">
        <f>IF('P6'!B16="","",'P6'!B16)</f>
        <v>66.64</v>
      </c>
      <c r="D80" s="91" t="str">
        <f>IF('P6'!C16="","",'P6'!C16)</f>
        <v>UM</v>
      </c>
      <c r="E80" s="92">
        <f>IF('P6'!D16="","",'P6'!D16)</f>
        <v>38055</v>
      </c>
      <c r="F80" s="93" t="str">
        <f>IF('P6'!F16="","",'P6'!F16)</f>
        <v>Joakim Offmann</v>
      </c>
      <c r="G80" s="97">
        <f>IF('P6'!H16=0,"",'P6'!H16)</f>
        <v>72</v>
      </c>
      <c r="H80" s="97">
        <f>IF('P6'!I16=0,"",'P6'!I16)</f>
        <v>-75</v>
      </c>
      <c r="I80" s="97">
        <f>IF('P6'!J16=0,"",'P6'!J16)</f>
        <v>-75</v>
      </c>
      <c r="J80" s="97">
        <f>IF('P6'!K16=0,"",'P6'!K16)</f>
        <v>85</v>
      </c>
      <c r="K80" s="97">
        <f>IF('P6'!L16=0,"",'P6'!L16)</f>
        <v>90</v>
      </c>
      <c r="L80" s="97">
        <f>IF('P6'!M16=0,"",'P6'!M16)</f>
        <v>-93</v>
      </c>
      <c r="M80" s="97">
        <f>IF('P6'!N16=0,"",'P6'!N16)</f>
        <v>72</v>
      </c>
      <c r="N80" s="97">
        <f>IF('P6'!O16=0,"",'P6'!O16)</f>
        <v>90</v>
      </c>
      <c r="O80" s="97">
        <f>IF('P6'!P16=0,"",'P6'!P16)</f>
        <v>162</v>
      </c>
      <c r="P80" s="94">
        <f>IF('P6'!Q16=0,"",'P6'!Q16)</f>
        <v>220.04590382486955</v>
      </c>
      <c r="R80" s="173">
        <f t="shared" si="10"/>
        <v>220.04590382486955</v>
      </c>
      <c r="U80" s="178">
        <f t="shared" si="11"/>
        <v>72</v>
      </c>
      <c r="V80" s="178">
        <f t="shared" si="12"/>
        <v>90</v>
      </c>
      <c r="W80" s="170"/>
    </row>
    <row r="81" spans="1:23" s="99" customFormat="1" ht="18" x14ac:dyDescent="0.4">
      <c r="A81" s="90"/>
      <c r="B81" s="91">
        <f>IF('P7'!A9="","",'P7'!A9)</f>
        <v>81</v>
      </c>
      <c r="C81" s="94">
        <f>IF('P7'!B9="","",'P7'!B9)</f>
        <v>77.98</v>
      </c>
      <c r="D81" s="91" t="str">
        <f>IF('P7'!C9="","",'P7'!C9)</f>
        <v>UM</v>
      </c>
      <c r="E81" s="92">
        <f>IF('P7'!D9="","",'P7'!D9)</f>
        <v>37831</v>
      </c>
      <c r="F81" s="93" t="str">
        <f>IF('P7'!F9="","",'P7'!F9)</f>
        <v>Mathias Aven</v>
      </c>
      <c r="G81" s="97">
        <f>IF('P7'!H9=0,"",'P7'!H9)</f>
        <v>81</v>
      </c>
      <c r="H81" s="97">
        <f>IF('P7'!I9=0,"",'P7'!I9)</f>
        <v>-84</v>
      </c>
      <c r="I81" s="97">
        <f>IF('P7'!J9=0,"",'P7'!J9)</f>
        <v>-84</v>
      </c>
      <c r="J81" s="97">
        <f>IF('P7'!K9=0,"",'P7'!K9)</f>
        <v>93</v>
      </c>
      <c r="K81" s="97">
        <f>IF('P7'!L9=0,"",'P7'!L9)</f>
        <v>97</v>
      </c>
      <c r="L81" s="97">
        <f>IF('P7'!M9=0,"",'P7'!M9)</f>
        <v>-100</v>
      </c>
      <c r="M81" s="97">
        <f>IF('P7'!N9=0,"",'P7'!N9)</f>
        <v>81</v>
      </c>
      <c r="N81" s="97">
        <f>IF('P7'!O9=0,"",'P7'!O9)</f>
        <v>97</v>
      </c>
      <c r="O81" s="97">
        <f>IF('P7'!P9=0,"",'P7'!P9)</f>
        <v>178</v>
      </c>
      <c r="P81" s="94">
        <f>IF('P7'!Q9=0,"",'P7'!Q9)</f>
        <v>220.67601319278521</v>
      </c>
      <c r="R81" s="173">
        <f t="shared" si="10"/>
        <v>220.67601319278521</v>
      </c>
      <c r="U81" s="178">
        <f t="shared" si="11"/>
        <v>81</v>
      </c>
      <c r="V81" s="178">
        <f t="shared" si="12"/>
        <v>97</v>
      </c>
      <c r="W81" s="170"/>
    </row>
    <row r="82" spans="1:23" s="99" customFormat="1" ht="18" x14ac:dyDescent="0.4">
      <c r="A82" s="90"/>
      <c r="B82" s="91" t="str">
        <f>IF('P7'!A14="","",'P7'!A14)</f>
        <v>+109</v>
      </c>
      <c r="C82" s="94">
        <f>IF('P7'!B14="","",'P7'!B14)</f>
        <v>117.7</v>
      </c>
      <c r="D82" s="91" t="str">
        <f>IF('P7'!C14="","",'P7'!C14)</f>
        <v>JM</v>
      </c>
      <c r="E82" s="92">
        <f>IF('P7'!D14="","",'P7'!D14)</f>
        <v>37061</v>
      </c>
      <c r="F82" s="93" t="str">
        <f>IF('P7'!F14="","",'P7'!F14)</f>
        <v>Ragnar Holme</v>
      </c>
      <c r="G82" s="97">
        <f>IF('P7'!H14=0,"",'P7'!H14)</f>
        <v>125</v>
      </c>
      <c r="H82" s="97">
        <f>IF('P7'!I14=0,"",'P7'!I14)</f>
        <v>130</v>
      </c>
      <c r="I82" s="97">
        <f>IF('P7'!J14=0,"",'P7'!J14)</f>
        <v>135</v>
      </c>
      <c r="J82" s="97">
        <f>IF('P7'!K14=0,"",'P7'!K14)</f>
        <v>160</v>
      </c>
      <c r="K82" s="97" t="str">
        <f>IF('P7'!L14=0,"",'P7'!L14)</f>
        <v>-</v>
      </c>
      <c r="L82" s="97" t="str">
        <f>IF('P7'!M14=0,"",'P7'!M14)</f>
        <v>-</v>
      </c>
      <c r="M82" s="97">
        <f>IF('P7'!N14=0,"",'P7'!N14)</f>
        <v>135</v>
      </c>
      <c r="N82" s="97">
        <f>IF('P7'!O14=0,"",'P7'!O14)</f>
        <v>160</v>
      </c>
      <c r="O82" s="97">
        <f>IF('P7'!P14=0,"",'P7'!P14)</f>
        <v>295</v>
      </c>
      <c r="P82" s="94">
        <f>IF('P7'!Q14=0,"",'P7'!Q14)</f>
        <v>310.78681849060052</v>
      </c>
      <c r="R82" s="173">
        <f>IF((U82+V82)="","",IF(C82="","",IF(OR(D82="UK",D82="JK",D82="SK",D82="K1",D82="K2",D82="K3",D82="K4",D82="K5",D82="K6",D82="K7",D82="K8",D82="K9",D82="K10"),IF(C82&gt;153.655,(U82+V82),IF(C82&lt;28,10^(0.783497476*LOG10(28/153.655)^2)*(U82+V82),10^(0.783497476*LOG10(C82/153.655)^2)*(U82+V82))),IF(C82&gt;175.508,(U82+V82),IF(C82&lt;32,10^(0.75194503*LOG10(32/175.508)^2)*(U82+V82),10^(0.75194503*LOG10(C82/175.508)^2)*(U82+V82))))))</f>
        <v>310.78681849060052</v>
      </c>
      <c r="U82" s="178">
        <f t="shared" si="11"/>
        <v>135</v>
      </c>
      <c r="V82" s="178">
        <f t="shared" si="12"/>
        <v>160</v>
      </c>
      <c r="W82" s="170"/>
    </row>
    <row r="83" spans="1:23" s="102" customFormat="1" ht="28" x14ac:dyDescent="0.6">
      <c r="A83" s="89">
        <v>4</v>
      </c>
      <c r="B83" s="208" t="s">
        <v>60</v>
      </c>
      <c r="C83" s="208"/>
      <c r="D83" s="208"/>
      <c r="E83" s="208"/>
      <c r="F83" s="208"/>
      <c r="G83" s="132"/>
      <c r="H83" s="132"/>
      <c r="I83" s="132"/>
      <c r="J83" s="132"/>
      <c r="K83" s="132"/>
      <c r="L83" s="132"/>
      <c r="M83" s="96"/>
      <c r="N83" s="96"/>
      <c r="O83" s="96"/>
      <c r="P83" s="107">
        <f>IF(P87="",SUM(P84:P87),(SUM(P84:P87)-MIN(P84:P87)))</f>
        <v>681.14011072890548</v>
      </c>
      <c r="R83" s="168">
        <f>IF(R87="",SUM(R84:R87),(SUM(R84:R87)-MIN(R84:R87)))</f>
        <v>681.14011072890548</v>
      </c>
      <c r="U83" s="177"/>
      <c r="V83" s="177"/>
      <c r="W83" s="171"/>
    </row>
    <row r="84" spans="1:23" s="99" customFormat="1" ht="18" x14ac:dyDescent="0.4">
      <c r="A84" s="90"/>
      <c r="B84" s="91">
        <f>IF('P6'!A11="","",'P6'!A11)</f>
        <v>81</v>
      </c>
      <c r="C84" s="94">
        <f>IF('P6'!B11="","",'P6'!B11)</f>
        <v>78.959999999999994</v>
      </c>
      <c r="D84" s="91" t="str">
        <f>IF('P6'!C11="","",'P6'!C11)</f>
        <v>"JK"</v>
      </c>
      <c r="E84" s="92">
        <f>IF('P6'!D11="","",'P6'!D11)</f>
        <v>36700</v>
      </c>
      <c r="F84" s="93" t="str">
        <f>IF('P6'!F11="","",'P6'!F11)</f>
        <v>Vilde Sårheim</v>
      </c>
      <c r="G84" s="97">
        <f>IF('P6'!H11=0,"",'P6'!H11)</f>
        <v>53</v>
      </c>
      <c r="H84" s="97">
        <f>IF('P6'!I11=0,"",'P6'!I11)</f>
        <v>-57</v>
      </c>
      <c r="I84" s="97">
        <f>IF('P6'!J11=0,"",'P6'!J11)</f>
        <v>-57</v>
      </c>
      <c r="J84" s="97">
        <f>IF('P6'!K11=0,"",'P6'!K11)</f>
        <v>55</v>
      </c>
      <c r="K84" s="97">
        <f>IF('P6'!L11=0,"",'P6'!L11)</f>
        <v>60</v>
      </c>
      <c r="L84" s="97">
        <f>IF('P6'!M11=0,"",'P6'!M11)</f>
        <v>66</v>
      </c>
      <c r="M84" s="97">
        <f>IF('P6'!N11=0,"",'P6'!N11)</f>
        <v>53</v>
      </c>
      <c r="N84" s="97">
        <f>IF('P6'!O11=0,"",'P6'!O11)</f>
        <v>66</v>
      </c>
      <c r="O84" s="97">
        <f>IF('P6'!P11=0,"",'P6'!P11)</f>
        <v>119</v>
      </c>
      <c r="P84" s="94">
        <f>IF('P6'!Q11=0,"",'P6'!Q11)</f>
        <v>146.56504311488257</v>
      </c>
      <c r="R84" s="173">
        <f t="shared" ref="R84:R87" si="13">IF((U84+V84)="","",IF(C84="","",IF(OR(D84="UK",D84="JK",D84="SK",D84="K1",D84="K2",D84="K3",D84="K4",D84="K5",D84="K6",D84="K7",D84="K8",D84="K9",D84="K10"),IF(C84&gt;153.655,(U84+V84),IF(C84&lt;28,10^(0.783497476*LOG10(28/153.655)^2)*(U84+V84),10^(0.783497476*LOG10(C84/153.655)^2)*(U84+V84))),IF(C84&gt;175.508,(U84+V84),IF(C84&lt;32,10^(0.75194503*LOG10(32/175.508)^2)*(U84+V84),10^(0.75194503*LOG10(C84/175.508)^2)*(U84+V84))))))</f>
        <v>146.56504311488257</v>
      </c>
      <c r="U84" s="178">
        <f>IF(MAX(IF(ISNUMBER(G84),G84,IF(LEN(G84)&lt;2,0,VALUE(LEFT(G84,LEN(G84)-1)))),IF(ISNUMBER(H84),H84,IF(LEN(H84)&lt;2,0,VALUE(LEFT(H84,LEN(H84)-1)))),IF(ISNUMBER(I84),I84,IF(LEN(I84)&lt;2,0,VALUE(LEFT(I84,LEN(I84)-1)))))&lt;0,0,MAX(IF(ISNUMBER(G84),G84,IF(LEN(G84)&lt;2,0,VALUE(LEFT(G84,LEN(G84)-1)))),IF(ISNUMBER(H84),H84,IF(LEN(H84)&lt;2,0,VALUE(LEFT(H84,LEN(H84)-1)))),IF(ISNUMBER(I84),I84,IF(LEN(I84)&lt;2,0,VALUE(LEFT(I84,LEN(I84)-1))))))</f>
        <v>53</v>
      </c>
      <c r="V84" s="178">
        <f>IF(MAX(IF(ISNUMBER(J84),J84,IF(LEN(J84)&lt;2,0,VALUE(LEFT(J84,LEN(J84)-1)))),IF(ISNUMBER(K84),K84,IF(LEN(K84)&lt;2,0,VALUE(LEFT(K84,LEN(K84)-1)))),IF(ISNUMBER(L84),L84,IF(LEN(L84)&lt;2,0,VALUE(LEFT(L84,LEN(L84)-1)))))&lt;0,0,MAX(IF(ISNUMBER(J84),J84,IF(LEN(J84)&lt;2,0,VALUE(LEFT(J84,LEN(J84)-1)))),IF(ISNUMBER(K84),K84,IF(LEN(K84)&lt;2,0,VALUE(LEFT(K84,LEN(K84)-1)))),IF(ISNUMBER(L84),L84,IF(LEN(L84)&lt;2,0,VALUE(LEFT(L84,LEN(L84)-1))))))</f>
        <v>66</v>
      </c>
      <c r="W84" s="170"/>
    </row>
    <row r="85" spans="1:23" s="99" customFormat="1" ht="18" x14ac:dyDescent="0.4">
      <c r="A85" s="90"/>
      <c r="B85" s="91">
        <f>IF('P6'!A15="","",'P6'!A15)</f>
        <v>73</v>
      </c>
      <c r="C85" s="94">
        <f>IF('P6'!B15="","",'P6'!B15)</f>
        <v>67.2</v>
      </c>
      <c r="D85" s="91" t="str">
        <f>IF('P6'!C15="","",'P6'!C15)</f>
        <v>"JK"</v>
      </c>
      <c r="E85" s="92">
        <f>IF('P6'!D15="","",'P6'!D15)</f>
        <v>36958</v>
      </c>
      <c r="F85" s="93" t="str">
        <f>IF('P6'!F15="","",'P6'!F15)</f>
        <v>Helle Henriksen Hvidsten</v>
      </c>
      <c r="G85" s="97">
        <f>IF('P6'!H15=0,"",'P6'!H15)</f>
        <v>52</v>
      </c>
      <c r="H85" s="97">
        <f>IF('P6'!I15=0,"",'P6'!I15)</f>
        <v>-55</v>
      </c>
      <c r="I85" s="97">
        <f>IF('P6'!J15=0,"",'P6'!J15)</f>
        <v>-58</v>
      </c>
      <c r="J85" s="97">
        <f>IF('P6'!K15=0,"",'P6'!K15)</f>
        <v>63</v>
      </c>
      <c r="K85" s="97">
        <f>IF('P6'!L15=0,"",'P6'!L15)</f>
        <v>66</v>
      </c>
      <c r="L85" s="97">
        <f>IF('P6'!M15=0,"",'P6'!M15)</f>
        <v>-70</v>
      </c>
      <c r="M85" s="97">
        <f>IF('P6'!N15=0,"",'P6'!N15)</f>
        <v>52</v>
      </c>
      <c r="N85" s="97">
        <f>IF('P6'!O15=0,"",'P6'!O15)</f>
        <v>66</v>
      </c>
      <c r="O85" s="97">
        <f>IF('P6'!P15=0,"",'P6'!P15)</f>
        <v>118</v>
      </c>
      <c r="P85" s="94">
        <f>IF('P6'!Q15=0,"",'P6'!Q15)</f>
        <v>159.43791436087619</v>
      </c>
      <c r="R85" s="173">
        <f t="shared" si="13"/>
        <v>159.43791436087619</v>
      </c>
      <c r="U85" s="178">
        <f>IF(MAX(IF(ISNUMBER(G85),G85,IF(LEN(G85)&lt;2,0,VALUE(LEFT(G85,LEN(G85)-1)))),IF(ISNUMBER(H85),H85,IF(LEN(H85)&lt;2,0,VALUE(LEFT(H85,LEN(H85)-1)))),IF(ISNUMBER(I85),I85,IF(LEN(I85)&lt;2,0,VALUE(LEFT(I85,LEN(I85)-1)))))&lt;0,0,MAX(IF(ISNUMBER(G85),G85,IF(LEN(G85)&lt;2,0,VALUE(LEFT(G85,LEN(G85)-1)))),IF(ISNUMBER(H85),H85,IF(LEN(H85)&lt;2,0,VALUE(LEFT(H85,LEN(H85)-1)))),IF(ISNUMBER(I85),I85,IF(LEN(I85)&lt;2,0,VALUE(LEFT(I85,LEN(I85)-1))))))</f>
        <v>52</v>
      </c>
      <c r="V85" s="178">
        <f>IF(MAX(IF(ISNUMBER(J85),J85,IF(LEN(J85)&lt;2,0,VALUE(LEFT(J85,LEN(J85)-1)))),IF(ISNUMBER(K85),K85,IF(LEN(K85)&lt;2,0,VALUE(LEFT(K85,LEN(K85)-1)))),IF(ISNUMBER(L85),L85,IF(LEN(L85)&lt;2,0,VALUE(LEFT(L85,LEN(L85)-1)))))&lt;0,0,MAX(IF(ISNUMBER(J85),J85,IF(LEN(J85)&lt;2,0,VALUE(LEFT(J85,LEN(J85)-1)))),IF(ISNUMBER(K85),K85,IF(LEN(K85)&lt;2,0,VALUE(LEFT(K85,LEN(K85)-1)))),IF(ISNUMBER(L85),L85,IF(LEN(L85)&lt;2,0,VALUE(LEFT(L85,LEN(L85)-1))))))</f>
        <v>66</v>
      </c>
      <c r="W85" s="170"/>
    </row>
    <row r="86" spans="1:23" s="99" customFormat="1" ht="18" x14ac:dyDescent="0.4">
      <c r="A86" s="90"/>
      <c r="B86" s="91">
        <f>IF('P7'!A10="","",'P7'!A10)</f>
        <v>89</v>
      </c>
      <c r="C86" s="94">
        <f>IF('P7'!B10="","",'P7'!B10)</f>
        <v>83.92</v>
      </c>
      <c r="D86" s="91" t="str">
        <f>IF('P7'!C10="","",'P7'!C10)</f>
        <v>JM</v>
      </c>
      <c r="E86" s="92">
        <f>IF('P7'!D10="","",'P7'!D10)</f>
        <v>36748</v>
      </c>
      <c r="F86" s="93" t="str">
        <f>IF('P7'!F10="","",'P7'!F10)</f>
        <v>Bent Andre Midtbø</v>
      </c>
      <c r="G86" s="97">
        <f>IF('P7'!H10=0,"",'P7'!H10)</f>
        <v>-88</v>
      </c>
      <c r="H86" s="97">
        <f>IF('P7'!I10=0,"",'P7'!I10)</f>
        <v>88</v>
      </c>
      <c r="I86" s="97">
        <f>IF('P7'!J10=0,"",'P7'!J10)</f>
        <v>96</v>
      </c>
      <c r="J86" s="97">
        <f>IF('P7'!K10=0,"",'P7'!K10)</f>
        <v>110</v>
      </c>
      <c r="K86" s="97">
        <f>IF('P7'!L10=0,"",'P7'!L10)</f>
        <v>116</v>
      </c>
      <c r="L86" s="97">
        <f>IF('P7'!M10=0,"",'P7'!M10)</f>
        <v>-120</v>
      </c>
      <c r="M86" s="97">
        <f>IF('P7'!N10=0,"",'P7'!N10)</f>
        <v>96</v>
      </c>
      <c r="N86" s="97">
        <f>IF('P7'!O10=0,"",'P7'!O10)</f>
        <v>116</v>
      </c>
      <c r="O86" s="97">
        <f>IF('P7'!P10=0,"",'P7'!P10)</f>
        <v>212</v>
      </c>
      <c r="P86" s="94">
        <f>IF('P7'!Q10=0,"",'P7'!Q10)</f>
        <v>253.24612058201981</v>
      </c>
      <c r="R86" s="173">
        <f t="shared" si="13"/>
        <v>253.24612058201981</v>
      </c>
      <c r="U86" s="178">
        <f>IF(MAX(IF(ISNUMBER(G86),G86,IF(LEN(G86)&lt;2,0,VALUE(LEFT(G86,LEN(G86)-1)))),IF(ISNUMBER(H86),H86,IF(LEN(H86)&lt;2,0,VALUE(LEFT(H86,LEN(H86)-1)))),IF(ISNUMBER(I86),I86,IF(LEN(I86)&lt;2,0,VALUE(LEFT(I86,LEN(I86)-1)))))&lt;0,0,MAX(IF(ISNUMBER(G86),G86,IF(LEN(G86)&lt;2,0,VALUE(LEFT(G86,LEN(G86)-1)))),IF(ISNUMBER(H86),H86,IF(LEN(H86)&lt;2,0,VALUE(LEFT(H86,LEN(H86)-1)))),IF(ISNUMBER(I86),I86,IF(LEN(I86)&lt;2,0,VALUE(LEFT(I86,LEN(I86)-1))))))</f>
        <v>96</v>
      </c>
      <c r="V86" s="178">
        <f>IF(MAX(IF(ISNUMBER(J86),J86,IF(LEN(J86)&lt;2,0,VALUE(LEFT(J86,LEN(J86)-1)))),IF(ISNUMBER(K86),K86,IF(LEN(K86)&lt;2,0,VALUE(LEFT(K86,LEN(K86)-1)))),IF(ISNUMBER(L86),L86,IF(LEN(L86)&lt;2,0,VALUE(LEFT(L86,LEN(L86)-1)))))&lt;0,0,MAX(IF(ISNUMBER(J86),J86,IF(LEN(J86)&lt;2,0,VALUE(LEFT(J86,LEN(J86)-1)))),IF(ISNUMBER(K86),K86,IF(LEN(K86)&lt;2,0,VALUE(LEFT(K86,LEN(K86)-1)))),IF(ISNUMBER(L86),L86,IF(LEN(L86)&lt;2,0,VALUE(LEFT(L86,LEN(L86)-1))))))</f>
        <v>116</v>
      </c>
      <c r="W86" s="170"/>
    </row>
    <row r="87" spans="1:23" s="99" customFormat="1" ht="18" x14ac:dyDescent="0.4">
      <c r="A87" s="90"/>
      <c r="B87" s="91">
        <f>IF('P7'!A15="","",'P7'!A15)</f>
        <v>67</v>
      </c>
      <c r="C87" s="94">
        <f>IF('P7'!B15="","",'P7'!B15)</f>
        <v>66.3</v>
      </c>
      <c r="D87" s="91" t="str">
        <f>IF('P7'!C15="","",'P7'!C15)</f>
        <v>JM</v>
      </c>
      <c r="E87" s="92">
        <f>IF('P7'!D15="","",'P7'!D15)</f>
        <v>36529</v>
      </c>
      <c r="F87" s="93" t="str">
        <f>IF('P7'!F15="","",'P7'!F15)</f>
        <v>Robert Andre Moldestad</v>
      </c>
      <c r="G87" s="97">
        <f>IF('P7'!H15=0,"",'P7'!H15)</f>
        <v>-83</v>
      </c>
      <c r="H87" s="97">
        <f>IF('P7'!I15=0,"",'P7'!I15)</f>
        <v>83</v>
      </c>
      <c r="I87" s="97">
        <f>IF('P7'!J15=0,"",'P7'!J15)</f>
        <v>87</v>
      </c>
      <c r="J87" s="97">
        <f>IF('P7'!K15=0,"",'P7'!K15)</f>
        <v>105</v>
      </c>
      <c r="K87" s="97">
        <f>IF('P7'!L15=0,"",'P7'!L15)</f>
        <v>110</v>
      </c>
      <c r="L87" s="97">
        <f>IF('P7'!M15=0,"",'P7'!M15)</f>
        <v>-115</v>
      </c>
      <c r="M87" s="97">
        <f>IF('P7'!N15=0,"",'P7'!N15)</f>
        <v>87</v>
      </c>
      <c r="N87" s="97">
        <f>IF('P7'!O15=0,"",'P7'!O15)</f>
        <v>110</v>
      </c>
      <c r="O87" s="97">
        <f>IF('P7'!P15=0,"",'P7'!P15)</f>
        <v>197</v>
      </c>
      <c r="P87" s="94">
        <f>IF('P7'!Q15=0,"",'P7'!Q15)</f>
        <v>268.45607578600948</v>
      </c>
      <c r="R87" s="173">
        <f t="shared" si="13"/>
        <v>268.45607578600948</v>
      </c>
      <c r="U87" s="178">
        <f>IF(MAX(IF(ISNUMBER(G87),G87,IF(LEN(G87)&lt;2,0,VALUE(LEFT(G87,LEN(G87)-1)))),IF(ISNUMBER(H87),H87,IF(LEN(H87)&lt;2,0,VALUE(LEFT(H87,LEN(H87)-1)))),IF(ISNUMBER(I87),I87,IF(LEN(I87)&lt;2,0,VALUE(LEFT(I87,LEN(I87)-1)))))&lt;0,0,MAX(IF(ISNUMBER(G87),G87,IF(LEN(G87)&lt;2,0,VALUE(LEFT(G87,LEN(G87)-1)))),IF(ISNUMBER(H87),H87,IF(LEN(H87)&lt;2,0,VALUE(LEFT(H87,LEN(H87)-1)))),IF(ISNUMBER(I87),I87,IF(LEN(I87)&lt;2,0,VALUE(LEFT(I87,LEN(I87)-1))))))</f>
        <v>87</v>
      </c>
      <c r="V87" s="178">
        <f>IF(MAX(IF(ISNUMBER(J87),J87,IF(LEN(J87)&lt;2,0,VALUE(LEFT(J87,LEN(J87)-1)))),IF(ISNUMBER(K87),K87,IF(LEN(K87)&lt;2,0,VALUE(LEFT(K87,LEN(K87)-1)))),IF(ISNUMBER(L87),L87,IF(LEN(L87)&lt;2,0,VALUE(LEFT(L87,LEN(L87)-1)))))&lt;0,0,MAX(IF(ISNUMBER(J87),J87,IF(LEN(J87)&lt;2,0,VALUE(LEFT(J87,LEN(J87)-1)))),IF(ISNUMBER(K87),K87,IF(LEN(K87)&lt;2,0,VALUE(LEFT(K87,LEN(K87)-1)))),IF(ISNUMBER(L87),L87,IF(LEN(L87)&lt;2,0,VALUE(LEFT(L87,LEN(L87)-1))))))</f>
        <v>110</v>
      </c>
      <c r="W87" s="170"/>
    </row>
    <row r="88" spans="1:23" ht="14" customHeight="1" x14ac:dyDescent="0.4">
      <c r="A88" s="40"/>
      <c r="B88" s="40"/>
      <c r="C88" s="106"/>
      <c r="D88" s="40"/>
      <c r="E88" s="42"/>
      <c r="F88" s="105"/>
      <c r="G88" s="105"/>
      <c r="H88" s="105"/>
      <c r="I88" s="105"/>
      <c r="J88" s="105"/>
      <c r="K88" s="105"/>
      <c r="L88" s="105"/>
      <c r="M88" s="95"/>
      <c r="N88" s="95"/>
      <c r="O88" s="95"/>
      <c r="P88" s="106"/>
    </row>
    <row r="89" spans="1:23" s="45" customFormat="1" ht="33" x14ac:dyDescent="0.55000000000000004">
      <c r="A89" s="214" t="s">
        <v>50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R89" s="168" t="s">
        <v>69</v>
      </c>
      <c r="U89" s="176"/>
      <c r="V89" s="176"/>
      <c r="W89" s="172"/>
    </row>
    <row r="90" spans="1:23" ht="14" customHeight="1" x14ac:dyDescent="0.4">
      <c r="A90" s="40"/>
      <c r="B90" s="40"/>
      <c r="C90" s="106"/>
      <c r="D90" s="40"/>
      <c r="E90" s="42"/>
      <c r="F90" s="105"/>
      <c r="G90" s="105"/>
      <c r="H90" s="105"/>
      <c r="I90" s="105"/>
      <c r="J90" s="105"/>
      <c r="K90" s="105"/>
      <c r="L90" s="105"/>
      <c r="M90" s="95"/>
      <c r="N90" s="95"/>
      <c r="O90" s="95"/>
      <c r="P90" s="106"/>
    </row>
    <row r="91" spans="1:23" s="102" customFormat="1" ht="28" x14ac:dyDescent="0.6">
      <c r="A91" s="103">
        <v>1</v>
      </c>
      <c r="B91" s="209" t="s">
        <v>55</v>
      </c>
      <c r="C91" s="209"/>
      <c r="D91" s="209"/>
      <c r="E91" s="209"/>
      <c r="F91" s="209"/>
      <c r="G91" s="133"/>
      <c r="H91" s="133"/>
      <c r="I91" s="133"/>
      <c r="J91" s="133"/>
      <c r="K91" s="133"/>
      <c r="L91" s="133"/>
      <c r="M91" s="104"/>
      <c r="N91" s="104"/>
      <c r="O91" s="104"/>
      <c r="P91" s="131">
        <f>IF(P95="",SUM(P92:P95),(SUM(P92:P95)-MIN(P92:P95)))</f>
        <v>506.19021037727771</v>
      </c>
      <c r="R91" s="168">
        <f>IF(R95="",SUM(R92:R95),(SUM(R92:R95)-MIN(R92:R95)))</f>
        <v>506.19021037727771</v>
      </c>
      <c r="U91" s="177"/>
      <c r="V91" s="177"/>
      <c r="W91" s="171"/>
    </row>
    <row r="92" spans="1:23" s="99" customFormat="1" ht="18" x14ac:dyDescent="0.4">
      <c r="A92" s="90"/>
      <c r="B92" s="91">
        <f>IF('P8'!A9="","",'P8'!A9)</f>
        <v>59</v>
      </c>
      <c r="C92" s="94">
        <f>IF('P8'!B9="","",'P8'!B9)</f>
        <v>57.42</v>
      </c>
      <c r="D92" s="91" t="str">
        <f>IF('P8'!C9="","",'P8'!C9)</f>
        <v>UK</v>
      </c>
      <c r="E92" s="92">
        <f>IF('P8'!D9="","",'P8'!D9)</f>
        <v>38832</v>
      </c>
      <c r="F92" s="93" t="str">
        <f>IF('P8'!F9="","",'P8'!F9)</f>
        <v>Edle Eik Litland</v>
      </c>
      <c r="G92" s="97">
        <f>IF('P8'!H9=0,"",'P8'!H9)</f>
        <v>38</v>
      </c>
      <c r="H92" s="97">
        <f>IF('P8'!I9=0,"",'P8'!I9)</f>
        <v>41</v>
      </c>
      <c r="I92" s="97">
        <f>IF('P8'!J9=0,"",'P8'!J9)</f>
        <v>44</v>
      </c>
      <c r="J92" s="97">
        <f>IF('P8'!K9=0,"",'P8'!K9)</f>
        <v>48</v>
      </c>
      <c r="K92" s="97">
        <f>IF('P8'!L9=0,"",'P8'!L9)</f>
        <v>51</v>
      </c>
      <c r="L92" s="97">
        <f>IF('P8'!M9=0,"",'P8'!M9)</f>
        <v>55</v>
      </c>
      <c r="M92" s="97">
        <f>IF('P8'!N9=0,"",'P8'!N9)</f>
        <v>44</v>
      </c>
      <c r="N92" s="97">
        <f>IF('P8'!O9=0,"",'P8'!O9)</f>
        <v>55</v>
      </c>
      <c r="O92" s="97">
        <f>IF('P8'!P9=0,"",'P8'!P9)</f>
        <v>99</v>
      </c>
      <c r="P92" s="94">
        <f>IF('P8'!Q9=0,"",'P8'!Q9)</f>
        <v>137.66172526467241</v>
      </c>
      <c r="R92" s="173">
        <f>IF((U92+V92)="","",IF(C92="","",IF(OR(D92="UK",D92="JK",D92="SK",D92="K1",D92="K2",D92="K3",D92="K4",D92="K5",D92="K6",D92="K7",D92="K8",D92="K9",D92="K10"),IF(C92&gt;153.655,(U92+V92),IF(C92&lt;28,10^(0.783497476*LOG10(28/153.655)^2)*(U92+V92),10^(0.783497476*LOG10(C92/153.655)^2)*(U92+V92))),IF(C92&gt;175.508,(U92+V92),IF(C92&lt;32,10^(0.75194503*LOG10(32/175.508)^2)*(U92+V92),10^(0.75194503*LOG10(C92/175.508)^2)*(U92+V92))))))</f>
        <v>137.66172526467241</v>
      </c>
      <c r="U92" s="178">
        <f>IF(MAX(IF(ISNUMBER(G92),G92,IF(LEN(G92)&lt;2,0,VALUE(LEFT(G92,LEN(G92)-1)))),IF(ISNUMBER(H92),H92,IF(LEN(H92)&lt;2,0,VALUE(LEFT(H92,LEN(H92)-1)))),IF(ISNUMBER(I92),I92,IF(LEN(I92)&lt;2,0,VALUE(LEFT(I92,LEN(I92)-1)))))&lt;0,0,MAX(IF(ISNUMBER(G92),G92,IF(LEN(G92)&lt;2,0,VALUE(LEFT(G92,LEN(G92)-1)))),IF(ISNUMBER(H92),H92,IF(LEN(H92)&lt;2,0,VALUE(LEFT(H92,LEN(H92)-1)))),IF(ISNUMBER(I92),I92,IF(LEN(I92)&lt;2,0,VALUE(LEFT(I92,LEN(I92)-1))))))</f>
        <v>44</v>
      </c>
      <c r="V92" s="178">
        <f>IF(MAX(IF(ISNUMBER(J92),J92,IF(LEN(J92)&lt;2,0,VALUE(LEFT(J92,LEN(J92)-1)))),IF(ISNUMBER(K92),K92,IF(LEN(K92)&lt;2,0,VALUE(LEFT(K92,LEN(K92)-1)))),IF(ISNUMBER(L92),L92,IF(LEN(L92)&lt;2,0,VALUE(LEFT(L92,LEN(L92)-1)))))&lt;0,0,MAX(IF(ISNUMBER(J92),J92,IF(LEN(J92)&lt;2,0,VALUE(LEFT(J92,LEN(J92)-1)))),IF(ISNUMBER(K92),K92,IF(LEN(K92)&lt;2,0,VALUE(LEFT(K92,LEN(K92)-1)))),IF(ISNUMBER(L92),L92,IF(LEN(L92)&lt;2,0,VALUE(LEFT(L92,LEN(L92)-1))))))</f>
        <v>55</v>
      </c>
      <c r="W92" s="170"/>
    </row>
    <row r="93" spans="1:23" s="99" customFormat="1" ht="18" x14ac:dyDescent="0.4">
      <c r="A93" s="90"/>
      <c r="B93" s="91">
        <f>IF('P8'!A15="","",'P8'!A15)</f>
        <v>59</v>
      </c>
      <c r="C93" s="94">
        <f>IF('P8'!B15="","",'P8'!B15)</f>
        <v>58.8</v>
      </c>
      <c r="D93" s="91" t="str">
        <f>IF('P8'!C15="","",'P8'!C15)</f>
        <v>UK</v>
      </c>
      <c r="E93" s="92">
        <f>IF('P8'!D15="","",'P8'!D15)</f>
        <v>37970</v>
      </c>
      <c r="F93" s="93" t="str">
        <f>IF('P8'!F15="","",'P8'!F15)</f>
        <v>Mariell Morken</v>
      </c>
      <c r="G93" s="97">
        <f>IF('P8'!H15=0,"",'P8'!H15)</f>
        <v>43</v>
      </c>
      <c r="H93" s="97">
        <f>IF('P8'!I15=0,"",'P8'!I15)</f>
        <v>46</v>
      </c>
      <c r="I93" s="97">
        <f>IF('P8'!J15=0,"",'P8'!J15)</f>
        <v>-50</v>
      </c>
      <c r="J93" s="97">
        <f>IF('P8'!K15=0,"",'P8'!K15)</f>
        <v>58</v>
      </c>
      <c r="K93" s="97">
        <f>IF('P8'!L15=0,"",'P8'!L15)</f>
        <v>62</v>
      </c>
      <c r="L93" s="97">
        <f>IF('P8'!M15=0,"",'P8'!M15)</f>
        <v>65</v>
      </c>
      <c r="M93" s="97">
        <f>IF('P8'!N15=0,"",'P8'!N15)</f>
        <v>46</v>
      </c>
      <c r="N93" s="97">
        <f>IF('P8'!O15=0,"",'P8'!O15)</f>
        <v>65</v>
      </c>
      <c r="O93" s="97">
        <f>IF('P8'!P15=0,"",'P8'!P15)</f>
        <v>111</v>
      </c>
      <c r="P93" s="94">
        <f>IF('P8'!Q15=0,"",'P8'!Q15)</f>
        <v>151.94110028945664</v>
      </c>
      <c r="R93" s="173">
        <f>IF((U93+V93)="","",IF(C93="","",IF(OR(D93="UK",D93="JK",D93="SK",D93="K1",D93="K2",D93="K3",D93="K4",D93="K5",D93="K6",D93="K7",D93="K8",D93="K9",D93="K10"),IF(C93&gt;153.655,(U93+V93),IF(C93&lt;28,10^(0.783497476*LOG10(28/153.655)^2)*(U93+V93),10^(0.783497476*LOG10(C93/153.655)^2)*(U93+V93))),IF(C93&gt;175.508,(U93+V93),IF(C93&lt;32,10^(0.75194503*LOG10(32/175.508)^2)*(U93+V93),10^(0.75194503*LOG10(C93/175.508)^2)*(U93+V93))))))</f>
        <v>151.94110028945664</v>
      </c>
      <c r="U93" s="178">
        <f>IF(MAX(IF(ISNUMBER(G93),G93,IF(LEN(G93)&lt;2,0,VALUE(LEFT(G93,LEN(G93)-1)))),IF(ISNUMBER(H93),H93,IF(LEN(H93)&lt;2,0,VALUE(LEFT(H93,LEN(H93)-1)))),IF(ISNUMBER(I93),I93,IF(LEN(I93)&lt;2,0,VALUE(LEFT(I93,LEN(I93)-1)))))&lt;0,0,MAX(IF(ISNUMBER(G93),G93,IF(LEN(G93)&lt;2,0,VALUE(LEFT(G93,LEN(G93)-1)))),IF(ISNUMBER(H93),H93,IF(LEN(H93)&lt;2,0,VALUE(LEFT(H93,LEN(H93)-1)))),IF(ISNUMBER(I93),I93,IF(LEN(I93)&lt;2,0,VALUE(LEFT(I93,LEN(I93)-1))))))</f>
        <v>46</v>
      </c>
      <c r="V93" s="178">
        <f>IF(MAX(IF(ISNUMBER(J93),J93,IF(LEN(J93)&lt;2,0,VALUE(LEFT(J93,LEN(J93)-1)))),IF(ISNUMBER(K93),K93,IF(LEN(K93)&lt;2,0,VALUE(LEFT(K93,LEN(K93)-1)))),IF(ISNUMBER(L93),L93,IF(LEN(L93)&lt;2,0,VALUE(LEFT(L93,LEN(L93)-1)))))&lt;0,0,MAX(IF(ISNUMBER(J93),J93,IF(LEN(J93)&lt;2,0,VALUE(LEFT(J93,LEN(J93)-1)))),IF(ISNUMBER(K93),K93,IF(LEN(K93)&lt;2,0,VALUE(LEFT(K93,LEN(K93)-1)))),IF(ISNUMBER(L93),L93,IF(LEN(L93)&lt;2,0,VALUE(LEFT(L93,LEN(L93)-1))))))</f>
        <v>65</v>
      </c>
      <c r="W93" s="170"/>
    </row>
    <row r="94" spans="1:23" s="99" customFormat="1" ht="18" x14ac:dyDescent="0.4">
      <c r="A94" s="90"/>
      <c r="B94" s="91">
        <f>IF('P9'!A10="","",'P9'!A10)</f>
        <v>49</v>
      </c>
      <c r="C94" s="94">
        <f>IF('P9'!B10="","",'P9'!B10)</f>
        <v>47.48</v>
      </c>
      <c r="D94" s="91" t="str">
        <f>IF('P9'!C10="","",'P9'!C10)</f>
        <v>UK</v>
      </c>
      <c r="E94" s="92">
        <f>IF('P9'!D10="","",'P9'!D10)</f>
        <v>38424</v>
      </c>
      <c r="F94" s="93" t="str">
        <f>IF('P9'!F10="","",'P9'!F10)</f>
        <v>Sandra Nævdal</v>
      </c>
      <c r="G94" s="97">
        <f>IF('P9'!H10=0,"",'P9'!H10)</f>
        <v>47</v>
      </c>
      <c r="H94" s="97">
        <f>IF('P9'!I10=0,"",'P9'!I10)</f>
        <v>50</v>
      </c>
      <c r="I94" s="97">
        <f>IF('P9'!J10=0,"",'P9'!J10)</f>
        <v>53</v>
      </c>
      <c r="J94" s="97">
        <f>IF('P9'!K10=0,"",'P9'!K10)</f>
        <v>55</v>
      </c>
      <c r="K94" s="97">
        <f>IF('P9'!L10=0,"",'P9'!L10)</f>
        <v>59</v>
      </c>
      <c r="L94" s="97">
        <f>IF('P9'!M10=0,"",'P9'!M10)</f>
        <v>63</v>
      </c>
      <c r="M94" s="97">
        <f>IF('P9'!N10=0,"",'P9'!N10)</f>
        <v>53</v>
      </c>
      <c r="N94" s="97">
        <f>IF('P9'!O10=0,"",'P9'!O10)</f>
        <v>63</v>
      </c>
      <c r="O94" s="97">
        <f>IF('P9'!P10=0,"",'P9'!P10)</f>
        <v>116</v>
      </c>
      <c r="P94" s="94">
        <f>IF('P9'!Q10=0,"",'P9'!Q10)</f>
        <v>185.47032933081346</v>
      </c>
      <c r="R94" s="173">
        <f>IF((U94+V94)="","",IF(C94="","",IF(OR(D94="UK",D94="JK",D94="SK",D94="K1",D94="K2",D94="K3",D94="K4",D94="K5",D94="K6",D94="K7",D94="K8",D94="K9",D94="K10"),IF(C94&gt;153.655,(U94+V94),IF(C94&lt;28,10^(0.783497476*LOG10(28/153.655)^2)*(U94+V94),10^(0.783497476*LOG10(C94/153.655)^2)*(U94+V94))),IF(C94&gt;175.508,(U94+V94),IF(C94&lt;32,10^(0.75194503*LOG10(32/175.508)^2)*(U94+V94),10^(0.75194503*LOG10(C94/175.508)^2)*(U94+V94))))))</f>
        <v>185.47032933081346</v>
      </c>
      <c r="U94" s="178">
        <f>IF(MAX(IF(ISNUMBER(G94),G94,IF(LEN(G94)&lt;2,0,VALUE(LEFT(G94,LEN(G94)-1)))),IF(ISNUMBER(H94),H94,IF(LEN(H94)&lt;2,0,VALUE(LEFT(H94,LEN(H94)-1)))),IF(ISNUMBER(I94),I94,IF(LEN(I94)&lt;2,0,VALUE(LEFT(I94,LEN(I94)-1)))))&lt;0,0,MAX(IF(ISNUMBER(G94),G94,IF(LEN(G94)&lt;2,0,VALUE(LEFT(G94,LEN(G94)-1)))),IF(ISNUMBER(H94),H94,IF(LEN(H94)&lt;2,0,VALUE(LEFT(H94,LEN(H94)-1)))),IF(ISNUMBER(I94),I94,IF(LEN(I94)&lt;2,0,VALUE(LEFT(I94,LEN(I94)-1))))))</f>
        <v>53</v>
      </c>
      <c r="V94" s="178">
        <f>IF(MAX(IF(ISNUMBER(J94),J94,IF(LEN(J94)&lt;2,0,VALUE(LEFT(J94,LEN(J94)-1)))),IF(ISNUMBER(K94),K94,IF(LEN(K94)&lt;2,0,VALUE(LEFT(K94,LEN(K94)-1)))),IF(ISNUMBER(L94),L94,IF(LEN(L94)&lt;2,0,VALUE(LEFT(L94,LEN(L94)-1)))))&lt;0,0,MAX(IF(ISNUMBER(J94),J94,IF(LEN(J94)&lt;2,0,VALUE(LEFT(J94,LEN(J94)-1)))),IF(ISNUMBER(K94),K94,IF(LEN(K94)&lt;2,0,VALUE(LEFT(K94,LEN(K94)-1)))),IF(ISNUMBER(L94),L94,IF(LEN(L94)&lt;2,0,VALUE(LEFT(L94,LEN(L94)-1))))))</f>
        <v>63</v>
      </c>
      <c r="W94" s="170"/>
    </row>
    <row r="95" spans="1:23" s="99" customFormat="1" ht="18" x14ac:dyDescent="0.4">
      <c r="A95" s="90"/>
      <c r="B95" s="91">
        <f>IF('P9'!A16="","",'P9'!A16)</f>
        <v>76</v>
      </c>
      <c r="C95" s="94">
        <f>IF('P9'!B16="","",'P9'!B16)</f>
        <v>71.2</v>
      </c>
      <c r="D95" s="91" t="str">
        <f>IF('P9'!C16="","",'P9'!C16)</f>
        <v>UK</v>
      </c>
      <c r="E95" s="92">
        <f>IF('P9'!D16="","",'P9'!D16)</f>
        <v>37762</v>
      </c>
      <c r="F95" s="93" t="str">
        <f>IF('P9'!F16="","",'P9'!F16)</f>
        <v>Vår Eik Litland</v>
      </c>
      <c r="G95" s="97">
        <f>IF('P9'!H16=0,"",'P9'!H16)</f>
        <v>56</v>
      </c>
      <c r="H95" s="97">
        <f>IF('P9'!I16=0,"",'P9'!I16)</f>
        <v>60</v>
      </c>
      <c r="I95" s="97">
        <f>IF('P9'!J16=0,"",'P9'!J16)</f>
        <v>64</v>
      </c>
      <c r="J95" s="97">
        <f>IF('P9'!K16=0,"",'P9'!K16)</f>
        <v>66</v>
      </c>
      <c r="K95" s="97">
        <f>IF('P9'!L16=0,"",'P9'!L16)</f>
        <v>70</v>
      </c>
      <c r="L95" s="97">
        <f>IF('P9'!M16=0,"",'P9'!M16)</f>
        <v>74</v>
      </c>
      <c r="M95" s="97">
        <f>IF('P9'!N16=0,"",'P9'!N16)</f>
        <v>64</v>
      </c>
      <c r="N95" s="97">
        <f>IF('P9'!O16=0,"",'P9'!O16)</f>
        <v>74</v>
      </c>
      <c r="O95" s="97">
        <f>IF('P9'!P16=0,"",'P9'!P16)</f>
        <v>138</v>
      </c>
      <c r="P95" s="94">
        <f>IF('P9'!Q16=0,"",'P9'!Q16)</f>
        <v>168.77878075700772</v>
      </c>
      <c r="R95" s="173">
        <f>IF((U95+V95)="","",IF(C95="","",IF(OR(D95="UK",D95="JK",D95="SK",D95="K1",D95="K2",D95="K3",D95="K4",D95="K5",D95="K6",D95="K7",D95="K8",D95="K9",D95="K10"),IF(C95&gt;153.655,(U95+V95),IF(C95&lt;28,10^(0.783497476*LOG10(28/153.655)^2)*(U95+V95),10^(0.783497476*LOG10(C95/153.655)^2)*(U95+V95))),IF(C95&gt;175.508,(U95+V95),IF(C95&lt;32,10^(0.75194503*LOG10(32/175.508)^2)*(U95+V95),10^(0.75194503*LOG10(C95/175.508)^2)*(U95+V95))))))</f>
        <v>168.77878075700772</v>
      </c>
      <c r="U95" s="178">
        <f>IF(MAX(IF(ISNUMBER(G95),G95,IF(LEN(G95)&lt;2,0,VALUE(LEFT(G95,LEN(G95)-1)))),IF(ISNUMBER(H95),H95,IF(LEN(H95)&lt;2,0,VALUE(LEFT(H95,LEN(H95)-1)))),IF(ISNUMBER(I95),I95,IF(LEN(I95)&lt;2,0,VALUE(LEFT(I95,LEN(I95)-1)))))&lt;0,0,MAX(IF(ISNUMBER(G95),G95,IF(LEN(G95)&lt;2,0,VALUE(LEFT(G95,LEN(G95)-1)))),IF(ISNUMBER(H95),H95,IF(LEN(H95)&lt;2,0,VALUE(LEFT(H95,LEN(H95)-1)))),IF(ISNUMBER(I95),I95,IF(LEN(I95)&lt;2,0,VALUE(LEFT(I95,LEN(I95)-1))))))</f>
        <v>64</v>
      </c>
      <c r="V95" s="178">
        <f>IF(MAX(IF(ISNUMBER(J95),J95,IF(LEN(J95)&lt;2,0,VALUE(LEFT(J95,LEN(J95)-1)))),IF(ISNUMBER(K95),K95,IF(LEN(K95)&lt;2,0,VALUE(LEFT(K95,LEN(K95)-1)))),IF(ISNUMBER(L95),L95,IF(LEN(L95)&lt;2,0,VALUE(LEFT(L95,LEN(L95)-1)))))&lt;0,0,MAX(IF(ISNUMBER(J95),J95,IF(LEN(J95)&lt;2,0,VALUE(LEFT(J95,LEN(J95)-1)))),IF(ISNUMBER(K95),K95,IF(LEN(K95)&lt;2,0,VALUE(LEFT(K95,LEN(K95)-1)))),IF(ISNUMBER(L95),L95,IF(LEN(L95)&lt;2,0,VALUE(LEFT(L95,LEN(L95)-1))))))</f>
        <v>74</v>
      </c>
      <c r="W95" s="170"/>
    </row>
    <row r="96" spans="1:23" s="102" customFormat="1" ht="28" x14ac:dyDescent="0.6">
      <c r="A96" s="103">
        <v>2</v>
      </c>
      <c r="B96" s="209" t="s">
        <v>60</v>
      </c>
      <c r="C96" s="209"/>
      <c r="D96" s="209"/>
      <c r="E96" s="209"/>
      <c r="F96" s="209"/>
      <c r="G96" s="133"/>
      <c r="H96" s="133"/>
      <c r="I96" s="133"/>
      <c r="J96" s="133"/>
      <c r="K96" s="133"/>
      <c r="L96" s="133"/>
      <c r="M96" s="104"/>
      <c r="N96" s="104"/>
      <c r="O96" s="104"/>
      <c r="P96" s="131">
        <f>IF(P100="",SUM(P97:P100),(SUM(P97:P100)-MIN(P97:P100)))</f>
        <v>437.21618149781256</v>
      </c>
      <c r="R96" s="168">
        <f>IF(R100="",SUM(R97:R100),(SUM(R97:R100)-MIN(R97:R100)))</f>
        <v>437.21618149781256</v>
      </c>
      <c r="U96" s="177"/>
      <c r="V96" s="177"/>
      <c r="W96" s="171"/>
    </row>
    <row r="97" spans="1:23" s="99" customFormat="1" ht="18" x14ac:dyDescent="0.4">
      <c r="A97" s="90"/>
      <c r="B97" s="91">
        <f>IF('P8'!A11="","",'P8'!A11)</f>
        <v>71</v>
      </c>
      <c r="C97" s="94">
        <f>IF('P8'!B11="","",'P8'!B11)</f>
        <v>68.459999999999994</v>
      </c>
      <c r="D97" s="91" t="str">
        <f>IF('P8'!C11="","",'P8'!C11)</f>
        <v>UK</v>
      </c>
      <c r="E97" s="92">
        <f>IF('P8'!D11="","",'P8'!D11)</f>
        <v>37467</v>
      </c>
      <c r="F97" s="93" t="str">
        <f>IF('P8'!F11="","",'P8'!F11)</f>
        <v>Sunniva Nyheim</v>
      </c>
      <c r="G97" s="97">
        <f>IF('P8'!H11=0,"",'P8'!H11)</f>
        <v>38</v>
      </c>
      <c r="H97" s="97">
        <f>IF('P8'!I11=0,"",'P8'!I11)</f>
        <v>41</v>
      </c>
      <c r="I97" s="97">
        <f>IF('P8'!J11=0,"",'P8'!J11)</f>
        <v>44</v>
      </c>
      <c r="J97" s="97">
        <f>IF('P8'!K11=0,"",'P8'!K11)</f>
        <v>52</v>
      </c>
      <c r="K97" s="97">
        <f>IF('P8'!L11=0,"",'P8'!L11)</f>
        <v>56</v>
      </c>
      <c r="L97" s="97">
        <f>IF('P8'!M11=0,"",'P8'!M11)</f>
        <v>58</v>
      </c>
      <c r="M97" s="97">
        <f>IF('P8'!N11=0,"",'P8'!N11)</f>
        <v>44</v>
      </c>
      <c r="N97" s="97">
        <f>IF('P8'!O11=0,"",'P8'!O11)</f>
        <v>58</v>
      </c>
      <c r="O97" s="97">
        <f>IF('P8'!P11=0,"",'P8'!P11)</f>
        <v>102</v>
      </c>
      <c r="P97" s="94">
        <f>IF('P8'!Q11=0,"",'P8'!Q11)</f>
        <v>127.40552054476194</v>
      </c>
      <c r="R97" s="173">
        <f>IF((U97+V97)="","",IF(C97="","",IF(OR(D97="UK",D97="JK",D97="SK",D97="K1",D97="K2",D97="K3",D97="K4",D97="K5",D97="K6",D97="K7",D97="K8",D97="K9",D97="K10"),IF(C97&gt;153.655,(U97+V97),IF(C97&lt;28,10^(0.783497476*LOG10(28/153.655)^2)*(U97+V97),10^(0.783497476*LOG10(C97/153.655)^2)*(U97+V97))),IF(C97&gt;175.508,(U97+V97),IF(C97&lt;32,10^(0.75194503*LOG10(32/175.508)^2)*(U97+V97),10^(0.75194503*LOG10(C97/175.508)^2)*(U97+V97))))))</f>
        <v>127.40552054476194</v>
      </c>
      <c r="U97" s="178">
        <f>IF(MAX(IF(ISNUMBER(G97),G97,IF(LEN(G97)&lt;2,0,VALUE(LEFT(G97,LEN(G97)-1)))),IF(ISNUMBER(H97),H97,IF(LEN(H97)&lt;2,0,VALUE(LEFT(H97,LEN(H97)-1)))),IF(ISNUMBER(I97),I97,IF(LEN(I97)&lt;2,0,VALUE(LEFT(I97,LEN(I97)-1)))))&lt;0,0,MAX(IF(ISNUMBER(G97),G97,IF(LEN(G97)&lt;2,0,VALUE(LEFT(G97,LEN(G97)-1)))),IF(ISNUMBER(H97),H97,IF(LEN(H97)&lt;2,0,VALUE(LEFT(H97,LEN(H97)-1)))),IF(ISNUMBER(I97),I97,IF(LEN(I97)&lt;2,0,VALUE(LEFT(I97,LEN(I97)-1))))))</f>
        <v>44</v>
      </c>
      <c r="V97" s="178">
        <f>IF(MAX(IF(ISNUMBER(J97),J97,IF(LEN(J97)&lt;2,0,VALUE(LEFT(J97,LEN(J97)-1)))),IF(ISNUMBER(K97),K97,IF(LEN(K97)&lt;2,0,VALUE(LEFT(K97,LEN(K97)-1)))),IF(ISNUMBER(L97),L97,IF(LEN(L97)&lt;2,0,VALUE(LEFT(L97,LEN(L97)-1)))))&lt;0,0,MAX(IF(ISNUMBER(J97),J97,IF(LEN(J97)&lt;2,0,VALUE(LEFT(J97,LEN(J97)-1)))),IF(ISNUMBER(K97),K97,IF(LEN(K97)&lt;2,0,VALUE(LEFT(K97,LEN(K97)-1)))),IF(ISNUMBER(L97),L97,IF(LEN(L97)&lt;2,0,VALUE(LEFT(L97,LEN(L97)-1))))))</f>
        <v>58</v>
      </c>
      <c r="W97" s="170"/>
    </row>
    <row r="98" spans="1:23" s="99" customFormat="1" ht="18" x14ac:dyDescent="0.4">
      <c r="A98" s="90"/>
      <c r="B98" s="91">
        <f>IF('P8'!A16="","",'P8'!A16)</f>
        <v>71</v>
      </c>
      <c r="C98" s="94">
        <f>IF('P8'!B16="","",'P8'!B16)</f>
        <v>68.680000000000007</v>
      </c>
      <c r="D98" s="91" t="str">
        <f>IF('P8'!C16="","",'P8'!C16)</f>
        <v>UK</v>
      </c>
      <c r="E98" s="92">
        <f>IF('P8'!D16="","",'P8'!D16)</f>
        <v>37362</v>
      </c>
      <c r="F98" s="93" t="str">
        <f>IF('P8'!F16="","",'P8'!F16)</f>
        <v>Emilie Kolseth Jensen</v>
      </c>
      <c r="G98" s="97">
        <f>IF('P8'!H16=0,"",'P8'!H16)</f>
        <v>38</v>
      </c>
      <c r="H98" s="97">
        <f>IF('P8'!I16=0,"",'P8'!I16)</f>
        <v>41</v>
      </c>
      <c r="I98" s="97">
        <f>IF('P8'!J16=0,"",'P8'!J16)</f>
        <v>43</v>
      </c>
      <c r="J98" s="97">
        <f>IF('P8'!K16=0,"",'P8'!K16)</f>
        <v>53</v>
      </c>
      <c r="K98" s="97">
        <f>IF('P8'!L16=0,"",'P8'!L16)</f>
        <v>57</v>
      </c>
      <c r="L98" s="97">
        <f>IF('P8'!M16=0,"",'P8'!M16)</f>
        <v>-60</v>
      </c>
      <c r="M98" s="97">
        <f>IF('P8'!N16=0,"",'P8'!N16)</f>
        <v>43</v>
      </c>
      <c r="N98" s="97">
        <f>IF('P8'!O16=0,"",'P8'!O16)</f>
        <v>57</v>
      </c>
      <c r="O98" s="97">
        <f>IF('P8'!P16=0,"",'P8'!P16)</f>
        <v>100</v>
      </c>
      <c r="P98" s="94">
        <f>IF('P8'!Q16=0,"",'P8'!Q16)</f>
        <v>124.68751500806256</v>
      </c>
      <c r="R98" s="173">
        <f>IF((U98+V98)="","",IF(C98="","",IF(OR(D98="UK",D98="JK",D98="SK",D98="K1",D98="K2",D98="K3",D98="K4",D98="K5",D98="K6",D98="K7",D98="K8",D98="K9",D98="K10"),IF(C98&gt;153.655,(U98+V98),IF(C98&lt;28,10^(0.783497476*LOG10(28/153.655)^2)*(U98+V98),10^(0.783497476*LOG10(C98/153.655)^2)*(U98+V98))),IF(C98&gt;175.508,(U98+V98),IF(C98&lt;32,10^(0.75194503*LOG10(32/175.508)^2)*(U98+V98),10^(0.75194503*LOG10(C98/175.508)^2)*(U98+V98))))))</f>
        <v>124.68751500806256</v>
      </c>
      <c r="U98" s="178">
        <f>IF(MAX(IF(ISNUMBER(G98),G98,IF(LEN(G98)&lt;2,0,VALUE(LEFT(G98,LEN(G98)-1)))),IF(ISNUMBER(H98),H98,IF(LEN(H98)&lt;2,0,VALUE(LEFT(H98,LEN(H98)-1)))),IF(ISNUMBER(I98),I98,IF(LEN(I98)&lt;2,0,VALUE(LEFT(I98,LEN(I98)-1)))))&lt;0,0,MAX(IF(ISNUMBER(G98),G98,IF(LEN(G98)&lt;2,0,VALUE(LEFT(G98,LEN(G98)-1)))),IF(ISNUMBER(H98),H98,IF(LEN(H98)&lt;2,0,VALUE(LEFT(H98,LEN(H98)-1)))),IF(ISNUMBER(I98),I98,IF(LEN(I98)&lt;2,0,VALUE(LEFT(I98,LEN(I98)-1))))))</f>
        <v>43</v>
      </c>
      <c r="V98" s="178">
        <f>IF(MAX(IF(ISNUMBER(J98),J98,IF(LEN(J98)&lt;2,0,VALUE(LEFT(J98,LEN(J98)-1)))),IF(ISNUMBER(K98),K98,IF(LEN(K98)&lt;2,0,VALUE(LEFT(K98,LEN(K98)-1)))),IF(ISNUMBER(L98),L98,IF(LEN(L98)&lt;2,0,VALUE(LEFT(L98,LEN(L98)-1)))))&lt;0,0,MAX(IF(ISNUMBER(J98),J98,IF(LEN(J98)&lt;2,0,VALUE(LEFT(J98,LEN(J98)-1)))),IF(ISNUMBER(K98),K98,IF(LEN(K98)&lt;2,0,VALUE(LEFT(K98,LEN(K98)-1)))),IF(ISNUMBER(L98),L98,IF(LEN(L98)&lt;2,0,VALUE(LEFT(L98,LEN(L98)-1))))))</f>
        <v>57</v>
      </c>
      <c r="W98" s="170"/>
    </row>
    <row r="99" spans="1:23" s="99" customFormat="1" ht="18" x14ac:dyDescent="0.4">
      <c r="A99" s="90"/>
      <c r="B99" s="91">
        <f>IF('P9'!A12="","",'P9'!A12)</f>
        <v>81</v>
      </c>
      <c r="C99" s="94">
        <f>IF('P9'!B12="","",'P9'!B12)</f>
        <v>79.239999999999995</v>
      </c>
      <c r="D99" s="91" t="str">
        <f>IF('P9'!C12="","",'P9'!C12)</f>
        <v>UK</v>
      </c>
      <c r="E99" s="92">
        <f>IF('P9'!D12="","",'P9'!D12)</f>
        <v>37799</v>
      </c>
      <c r="F99" s="93" t="str">
        <f>IF('P9'!F12="","",'P9'!F12)</f>
        <v>Nora Barstad</v>
      </c>
      <c r="G99" s="97">
        <f>IF('P9'!H12=0,"",'P9'!H12)</f>
        <v>-37</v>
      </c>
      <c r="H99" s="97">
        <f>IF('P9'!I12=0,"",'P9'!I12)</f>
        <v>37</v>
      </c>
      <c r="I99" s="97">
        <f>IF('P9'!J12=0,"",'P9'!J12)</f>
        <v>40</v>
      </c>
      <c r="J99" s="97">
        <f>IF('P9'!K12=0,"",'P9'!K12)</f>
        <v>-44</v>
      </c>
      <c r="K99" s="97">
        <f>IF('P9'!L12=0,"",'P9'!L12)</f>
        <v>-46</v>
      </c>
      <c r="L99" s="97">
        <f>IF('P9'!M12=0,"",'P9'!M12)</f>
        <v>46</v>
      </c>
      <c r="M99" s="97">
        <f>IF('P9'!N12=0,"",'P9'!N12)</f>
        <v>40</v>
      </c>
      <c r="N99" s="97">
        <f>IF('P9'!O12=0,"",'P9'!O12)</f>
        <v>46</v>
      </c>
      <c r="O99" s="97">
        <f>IF('P9'!P12=0,"",'P9'!P12)</f>
        <v>86</v>
      </c>
      <c r="P99" s="94">
        <f>IF('P9'!Q12=0,"",'P9'!Q12)</f>
        <v>99.840208309901485</v>
      </c>
      <c r="R99" s="173">
        <f>IF((U99+V99)="","",IF(C99="","",IF(OR(D99="UK",D99="JK",D99="SK",D99="K1",D99="K2",D99="K3",D99="K4",D99="K5",D99="K6",D99="K7",D99="K8",D99="K9",D99="K10"),IF(C99&gt;153.655,(U99+V99),IF(C99&lt;28,10^(0.783497476*LOG10(28/153.655)^2)*(U99+V99),10^(0.783497476*LOG10(C99/153.655)^2)*(U99+V99))),IF(C99&gt;175.508,(U99+V99),IF(C99&lt;32,10^(0.75194503*LOG10(32/175.508)^2)*(U99+V99),10^(0.75194503*LOG10(C99/175.508)^2)*(U99+V99))))))</f>
        <v>99.840208309901485</v>
      </c>
      <c r="U99" s="178">
        <f>IF(MAX(IF(ISNUMBER(G99),G99,IF(LEN(G99)&lt;2,0,VALUE(LEFT(G99,LEN(G99)-1)))),IF(ISNUMBER(H99),H99,IF(LEN(H99)&lt;2,0,VALUE(LEFT(H99,LEN(H99)-1)))),IF(ISNUMBER(I99),I99,IF(LEN(I99)&lt;2,0,VALUE(LEFT(I99,LEN(I99)-1)))))&lt;0,0,MAX(IF(ISNUMBER(G99),G99,IF(LEN(G99)&lt;2,0,VALUE(LEFT(G99,LEN(G99)-1)))),IF(ISNUMBER(H99),H99,IF(LEN(H99)&lt;2,0,VALUE(LEFT(H99,LEN(H99)-1)))),IF(ISNUMBER(I99),I99,IF(LEN(I99)&lt;2,0,VALUE(LEFT(I99,LEN(I99)-1))))))</f>
        <v>40</v>
      </c>
      <c r="V99" s="178">
        <f>IF(MAX(IF(ISNUMBER(J99),J99,IF(LEN(J99)&lt;2,0,VALUE(LEFT(J99,LEN(J99)-1)))),IF(ISNUMBER(K99),K99,IF(LEN(K99)&lt;2,0,VALUE(LEFT(K99,LEN(K99)-1)))),IF(ISNUMBER(L99),L99,IF(LEN(L99)&lt;2,0,VALUE(LEFT(L99,LEN(L99)-1)))))&lt;0,0,MAX(IF(ISNUMBER(J99),J99,IF(LEN(J99)&lt;2,0,VALUE(LEFT(J99,LEN(J99)-1)))),IF(ISNUMBER(K99),K99,IF(LEN(K99)&lt;2,0,VALUE(LEFT(K99,LEN(K99)-1)))),IF(ISNUMBER(L99),L99,IF(LEN(L99)&lt;2,0,VALUE(LEFT(L99,LEN(L99)-1))))))</f>
        <v>46</v>
      </c>
      <c r="W99" s="170"/>
    </row>
    <row r="100" spans="1:23" s="99" customFormat="1" ht="18" x14ac:dyDescent="0.4">
      <c r="A100" s="90"/>
      <c r="B100" s="91">
        <f>IF('P9'!A15="","",'P9'!A15)</f>
        <v>59</v>
      </c>
      <c r="C100" s="94">
        <f>IF('P9'!B15="","",'P9'!B15)</f>
        <v>58.64</v>
      </c>
      <c r="D100" s="91" t="str">
        <f>IF('P9'!C15="","",'P9'!C15)</f>
        <v>UK</v>
      </c>
      <c r="E100" s="92">
        <f>IF('P9'!D15="","",'P9'!D15)</f>
        <v>37315</v>
      </c>
      <c r="F100" s="93" t="str">
        <f>IF('P9'!F15="","",'P9'!F15)</f>
        <v>Julia Jordanger Loen</v>
      </c>
      <c r="G100" s="97">
        <f>IF('P9'!H15=0,"",'P9'!H15)</f>
        <v>61</v>
      </c>
      <c r="H100" s="97">
        <f>IF('P9'!I15=0,"",'P9'!I15)</f>
        <v>-65</v>
      </c>
      <c r="I100" s="97">
        <f>IF('P9'!J15=0,"",'P9'!J15)</f>
        <v>65</v>
      </c>
      <c r="J100" s="97">
        <f>IF('P9'!K15=0,"",'P9'!K15)</f>
        <v>70</v>
      </c>
      <c r="K100" s="97">
        <f>IF('P9'!L15=0,"",'P9'!L15)</f>
        <v>-71</v>
      </c>
      <c r="L100" s="97" t="str">
        <f>IF('P9'!M15=0,"",'P9'!M15)</f>
        <v>-</v>
      </c>
      <c r="M100" s="97">
        <f>IF('P9'!N15=0,"",'P9'!N15)</f>
        <v>65</v>
      </c>
      <c r="N100" s="97">
        <f>IF('P9'!O15=0,"",'P9'!O15)</f>
        <v>70</v>
      </c>
      <c r="O100" s="97">
        <f>IF('P9'!P15=0,"",'P9'!P15)</f>
        <v>135</v>
      </c>
      <c r="P100" s="94">
        <f>IF('P9'!Q15=0,"",'P9'!Q15)</f>
        <v>185.12314594498804</v>
      </c>
      <c r="R100" s="173">
        <f>IF((U100+V100)="","",IF(C100="","",IF(OR(D100="UK",D100="JK",D100="SK",D100="K1",D100="K2",D100="K3",D100="K4",D100="K5",D100="K6",D100="K7",D100="K8",D100="K9",D100="K10"),IF(C100&gt;153.655,(U100+V100),IF(C100&lt;28,10^(0.783497476*LOG10(28/153.655)^2)*(U100+V100),10^(0.783497476*LOG10(C100/153.655)^2)*(U100+V100))),IF(C100&gt;175.508,(U100+V100),IF(C100&lt;32,10^(0.75194503*LOG10(32/175.508)^2)*(U100+V100),10^(0.75194503*LOG10(C100/175.508)^2)*(U100+V100))))))</f>
        <v>185.12314594498804</v>
      </c>
      <c r="U100" s="178">
        <f>IF(MAX(IF(ISNUMBER(G100),G100,IF(LEN(G100)&lt;2,0,VALUE(LEFT(G100,LEN(G100)-1)))),IF(ISNUMBER(H100),H100,IF(LEN(H100)&lt;2,0,VALUE(LEFT(H100,LEN(H100)-1)))),IF(ISNUMBER(I100),I100,IF(LEN(I100)&lt;2,0,VALUE(LEFT(I100,LEN(I100)-1)))))&lt;0,0,MAX(IF(ISNUMBER(G100),G100,IF(LEN(G100)&lt;2,0,VALUE(LEFT(G100,LEN(G100)-1)))),IF(ISNUMBER(H100),H100,IF(LEN(H100)&lt;2,0,VALUE(LEFT(H100,LEN(H100)-1)))),IF(ISNUMBER(I100),I100,IF(LEN(I100)&lt;2,0,VALUE(LEFT(I100,LEN(I100)-1))))))</f>
        <v>65</v>
      </c>
      <c r="V100" s="178">
        <f>IF(MAX(IF(ISNUMBER(J100),J100,IF(LEN(J100)&lt;2,0,VALUE(LEFT(J100,LEN(J100)-1)))),IF(ISNUMBER(K100),K100,IF(LEN(K100)&lt;2,0,VALUE(LEFT(K100,LEN(K100)-1)))),IF(ISNUMBER(L100),L100,IF(LEN(L100)&lt;2,0,VALUE(LEFT(L100,LEN(L100)-1)))))&lt;0,0,MAX(IF(ISNUMBER(J100),J100,IF(LEN(J100)&lt;2,0,VALUE(LEFT(J100,LEN(J100)-1)))),IF(ISNUMBER(K100),K100,IF(LEN(K100)&lt;2,0,VALUE(LEFT(K100,LEN(K100)-1)))),IF(ISNUMBER(L100),L100,IF(LEN(L100)&lt;2,0,VALUE(LEFT(L100,LEN(L100)-1))))))</f>
        <v>70</v>
      </c>
      <c r="W100" s="170"/>
    </row>
    <row r="101" spans="1:23" s="102" customFormat="1" ht="28" x14ac:dyDescent="0.6">
      <c r="A101" s="103">
        <v>3</v>
      </c>
      <c r="B101" s="209" t="s">
        <v>68</v>
      </c>
      <c r="C101" s="209"/>
      <c r="D101" s="209"/>
      <c r="E101" s="209"/>
      <c r="F101" s="209"/>
      <c r="G101" s="133"/>
      <c r="H101" s="133"/>
      <c r="I101" s="133"/>
      <c r="J101" s="133"/>
      <c r="K101" s="133"/>
      <c r="L101" s="133"/>
      <c r="M101" s="104"/>
      <c r="N101" s="104"/>
      <c r="O101" s="104"/>
      <c r="P101" s="131">
        <f>IF(P105="",SUM(P102:P105),(SUM(P102:P105)-MIN(P102:P105)))</f>
        <v>435.38583696057196</v>
      </c>
      <c r="R101" s="168">
        <f>IF(R105="",SUM(R102:R105),(SUM(R102:R105)-MIN(R102:R105)))</f>
        <v>435.38583696057196</v>
      </c>
      <c r="U101" s="177"/>
      <c r="V101" s="177"/>
      <c r="W101" s="171"/>
    </row>
    <row r="102" spans="1:23" s="99" customFormat="1" ht="18" x14ac:dyDescent="0.4">
      <c r="A102" s="90"/>
      <c r="B102" s="91">
        <f>IF('P8'!A10="","",'P8'!A10)</f>
        <v>76</v>
      </c>
      <c r="C102" s="94">
        <f>IF('P8'!B10="","",'P8'!B10)</f>
        <v>73.8</v>
      </c>
      <c r="D102" s="91" t="str">
        <f>IF('P8'!C10="","",'P8'!C10)</f>
        <v>UK</v>
      </c>
      <c r="E102" s="92">
        <f>IF('P8'!D10="","",'P8'!D10)</f>
        <v>38604</v>
      </c>
      <c r="F102" s="93" t="str">
        <f>IF('P8'!F10="","",'P8'!F10)</f>
        <v>Anette Skjerli</v>
      </c>
      <c r="G102" s="97">
        <f>IF('P8'!H10=0,"",'P8'!H10)</f>
        <v>-46</v>
      </c>
      <c r="H102" s="97">
        <f>IF('P8'!I10=0,"",'P8'!I10)</f>
        <v>46</v>
      </c>
      <c r="I102" s="97">
        <f>IF('P8'!J10=0,"",'P8'!J10)</f>
        <v>-48</v>
      </c>
      <c r="J102" s="97">
        <f>IF('P8'!K10=0,"",'P8'!K10)</f>
        <v>56</v>
      </c>
      <c r="K102" s="97">
        <f>IF('P8'!L10=0,"",'P8'!L10)</f>
        <v>-58</v>
      </c>
      <c r="L102" s="97">
        <f>IF('P8'!M10=0,"",'P8'!M10)</f>
        <v>-58</v>
      </c>
      <c r="M102" s="97">
        <f>IF('P8'!N10=0,"",'P8'!N10)</f>
        <v>46</v>
      </c>
      <c r="N102" s="97">
        <f>IF('P8'!O10=0,"",'P8'!O10)</f>
        <v>56</v>
      </c>
      <c r="O102" s="97">
        <f>IF('P8'!P10=0,"",'P8'!P10)</f>
        <v>102</v>
      </c>
      <c r="P102" s="94">
        <f>IF('P8'!Q10=0,"",'P8'!Q10)</f>
        <v>122.48279693186726</v>
      </c>
      <c r="R102" s="173">
        <f>IF((U102+V102)="","",IF(C102="","",IF(OR(D102="UK",D102="JK",D102="SK",D102="K1",D102="K2",D102="K3",D102="K4",D102="K5",D102="K6",D102="K7",D102="K8",D102="K9",D102="K10"),IF(C102&gt;153.655,(U102+V102),IF(C102&lt;28,10^(0.783497476*LOG10(28/153.655)^2)*(U102+V102),10^(0.783497476*LOG10(C102/153.655)^2)*(U102+V102))),IF(C102&gt;175.508,(U102+V102),IF(C102&lt;32,10^(0.75194503*LOG10(32/175.508)^2)*(U102+V102),10^(0.75194503*LOG10(C102/175.508)^2)*(U102+V102))))))</f>
        <v>122.48279693186726</v>
      </c>
      <c r="U102" s="178">
        <f>IF(MAX(IF(ISNUMBER(G102),G102,IF(LEN(G102)&lt;2,0,VALUE(LEFT(G102,LEN(G102)-1)))),IF(ISNUMBER(H102),H102,IF(LEN(H102)&lt;2,0,VALUE(LEFT(H102,LEN(H102)-1)))),IF(ISNUMBER(I102),I102,IF(LEN(I102)&lt;2,0,VALUE(LEFT(I102,LEN(I102)-1)))))&lt;0,0,MAX(IF(ISNUMBER(G102),G102,IF(LEN(G102)&lt;2,0,VALUE(LEFT(G102,LEN(G102)-1)))),IF(ISNUMBER(H102),H102,IF(LEN(H102)&lt;2,0,VALUE(LEFT(H102,LEN(H102)-1)))),IF(ISNUMBER(I102),I102,IF(LEN(I102)&lt;2,0,VALUE(LEFT(I102,LEN(I102)-1))))))</f>
        <v>46</v>
      </c>
      <c r="V102" s="178">
        <f>IF(MAX(IF(ISNUMBER(J102),J102,IF(LEN(J102)&lt;2,0,VALUE(LEFT(J102,LEN(J102)-1)))),IF(ISNUMBER(K102),K102,IF(LEN(K102)&lt;2,0,VALUE(LEFT(K102,LEN(K102)-1)))),IF(ISNUMBER(L102),L102,IF(LEN(L102)&lt;2,0,VALUE(LEFT(L102,LEN(L102)-1)))))&lt;0,0,MAX(IF(ISNUMBER(J102),J102,IF(LEN(J102)&lt;2,0,VALUE(LEFT(J102,LEN(J102)-1)))),IF(ISNUMBER(K102),K102,IF(LEN(K102)&lt;2,0,VALUE(LEFT(K102,LEN(K102)-1)))),IF(ISNUMBER(L102),L102,IF(LEN(L102)&lt;2,0,VALUE(LEFT(L102,LEN(L102)-1))))))</f>
        <v>56</v>
      </c>
      <c r="W102" s="170"/>
    </row>
    <row r="103" spans="1:23" s="99" customFormat="1" ht="18" x14ac:dyDescent="0.4">
      <c r="A103" s="90"/>
      <c r="B103" s="91">
        <f>IF('P8'!A13="","",'P8'!A13)</f>
        <v>64</v>
      </c>
      <c r="C103" s="94">
        <f>IF('P8'!B13="","",'P8'!B13)</f>
        <v>59.34</v>
      </c>
      <c r="D103" s="91" t="str">
        <f>IF('P8'!C13="","",'P8'!C13)</f>
        <v>UK</v>
      </c>
      <c r="E103" s="92">
        <f>IF('P8'!D13="","",'P8'!D13)</f>
        <v>38610</v>
      </c>
      <c r="F103" s="93" t="str">
        <f>IF('P8'!F13="","",'P8'!F13)</f>
        <v>Trine Hellevang</v>
      </c>
      <c r="G103" s="97">
        <f>IF('P8'!H13=0,"",'P8'!H13)</f>
        <v>44</v>
      </c>
      <c r="H103" s="97">
        <f>IF('P8'!I13=0,"",'P8'!I13)</f>
        <v>-46</v>
      </c>
      <c r="I103" s="97">
        <f>IF('P8'!J13=0,"",'P8'!J13)</f>
        <v>46</v>
      </c>
      <c r="J103" s="97">
        <f>IF('P8'!K13=0,"",'P8'!K13)</f>
        <v>53</v>
      </c>
      <c r="K103" s="97">
        <f>IF('P8'!L13=0,"",'P8'!L13)</f>
        <v>55</v>
      </c>
      <c r="L103" s="97">
        <f>IF('P8'!M13=0,"",'P8'!M13)</f>
        <v>57</v>
      </c>
      <c r="M103" s="97">
        <f>IF('P8'!N13=0,"",'P8'!N13)</f>
        <v>46</v>
      </c>
      <c r="N103" s="97">
        <f>IF('P8'!O13=0,"",'P8'!O13)</f>
        <v>57</v>
      </c>
      <c r="O103" s="97">
        <f>IF('P8'!P13=0,"",'P8'!P13)</f>
        <v>103</v>
      </c>
      <c r="P103" s="94">
        <f>IF('P8'!Q13=0,"",'P8'!Q13)</f>
        <v>140.15433130719916</v>
      </c>
      <c r="R103" s="173">
        <f>IF((U103+V103)="","",IF(C103="","",IF(OR(D103="UK",D103="JK",D103="SK",D103="K1",D103="K2",D103="K3",D103="K4",D103="K5",D103="K6",D103="K7",D103="K8",D103="K9",D103="K10"),IF(C103&gt;153.655,(U103+V103),IF(C103&lt;28,10^(0.783497476*LOG10(28/153.655)^2)*(U103+V103),10^(0.783497476*LOG10(C103/153.655)^2)*(U103+V103))),IF(C103&gt;175.508,(U103+V103),IF(C103&lt;32,10^(0.75194503*LOG10(32/175.508)^2)*(U103+V103),10^(0.75194503*LOG10(C103/175.508)^2)*(U103+V103))))))</f>
        <v>140.15433130719916</v>
      </c>
      <c r="U103" s="178">
        <f>IF(MAX(IF(ISNUMBER(G103),G103,IF(LEN(G103)&lt;2,0,VALUE(LEFT(G103,LEN(G103)-1)))),IF(ISNUMBER(H103),H103,IF(LEN(H103)&lt;2,0,VALUE(LEFT(H103,LEN(H103)-1)))),IF(ISNUMBER(I103),I103,IF(LEN(I103)&lt;2,0,VALUE(LEFT(I103,LEN(I103)-1)))))&lt;0,0,MAX(IF(ISNUMBER(G103),G103,IF(LEN(G103)&lt;2,0,VALUE(LEFT(G103,LEN(G103)-1)))),IF(ISNUMBER(H103),H103,IF(LEN(H103)&lt;2,0,VALUE(LEFT(H103,LEN(H103)-1)))),IF(ISNUMBER(I103),I103,IF(LEN(I103)&lt;2,0,VALUE(LEFT(I103,LEN(I103)-1))))))</f>
        <v>46</v>
      </c>
      <c r="V103" s="178">
        <f>IF(MAX(IF(ISNUMBER(J103),J103,IF(LEN(J103)&lt;2,0,VALUE(LEFT(J103,LEN(J103)-1)))),IF(ISNUMBER(K103),K103,IF(LEN(K103)&lt;2,0,VALUE(LEFT(K103,LEN(K103)-1)))),IF(ISNUMBER(L103),L103,IF(LEN(L103)&lt;2,0,VALUE(LEFT(L103,LEN(L103)-1)))))&lt;0,0,MAX(IF(ISNUMBER(J103),J103,IF(LEN(J103)&lt;2,0,VALUE(LEFT(J103,LEN(J103)-1)))),IF(ISNUMBER(K103),K103,IF(LEN(K103)&lt;2,0,VALUE(LEFT(K103,LEN(K103)-1)))),IF(ISNUMBER(L103),L103,IF(LEN(L103)&lt;2,0,VALUE(LEFT(L103,LEN(L103)-1))))))</f>
        <v>57</v>
      </c>
      <c r="W103" s="170"/>
    </row>
    <row r="104" spans="1:23" s="99" customFormat="1" ht="18" x14ac:dyDescent="0.4">
      <c r="A104" s="90"/>
      <c r="B104" s="91">
        <f>IF('P9'!A9="","",'P9'!A9)</f>
        <v>55</v>
      </c>
      <c r="C104" s="94">
        <f>IF('P9'!B9="","",'P9'!B9)</f>
        <v>49.02</v>
      </c>
      <c r="D104" s="91" t="str">
        <f>IF('P9'!C9="","",'P9'!C9)</f>
        <v>UK</v>
      </c>
      <c r="E104" s="92">
        <f>IF('P9'!D9="","",'P9'!D9)</f>
        <v>38688</v>
      </c>
      <c r="F104" s="93" t="str">
        <f>IF('P9'!F9="","",'P9'!F9)</f>
        <v>Emma Reiakvam</v>
      </c>
      <c r="G104" s="97">
        <f>IF('P9'!H9=0,"",'P9'!H9)</f>
        <v>33</v>
      </c>
      <c r="H104" s="97">
        <f>IF('P9'!I9=0,"",'P9'!I9)</f>
        <v>37</v>
      </c>
      <c r="I104" s="97">
        <f>IF('P9'!J9=0,"",'P9'!J9)</f>
        <v>40</v>
      </c>
      <c r="J104" s="97">
        <f>IF('P9'!K9=0,"",'P9'!K9)</f>
        <v>45</v>
      </c>
      <c r="K104" s="97">
        <f>IF('P9'!L9=0,"",'P9'!L9)</f>
        <v>50</v>
      </c>
      <c r="L104" s="97">
        <f>IF('P9'!M9=0,"",'P9'!M9)</f>
        <v>-53</v>
      </c>
      <c r="M104" s="97">
        <f>IF('P9'!N9=0,"",'P9'!N9)</f>
        <v>40</v>
      </c>
      <c r="N104" s="97">
        <f>IF('P9'!O9=0,"",'P9'!O9)</f>
        <v>50</v>
      </c>
      <c r="O104" s="97">
        <f>IF('P9'!P9=0,"",'P9'!P9)</f>
        <v>90</v>
      </c>
      <c r="P104" s="94">
        <f>IF('P9'!Q9=0,"",'P9'!Q9)</f>
        <v>140.32343648103574</v>
      </c>
      <c r="R104" s="173">
        <f>IF((U104+V104)="","",IF(C104="","",IF(OR(D104="UK",D104="JK",D104="SK",D104="K1",D104="K2",D104="K3",D104="K4",D104="K5",D104="K6",D104="K7",D104="K8",D104="K9",D104="K10"),IF(C104&gt;153.655,(U104+V104),IF(C104&lt;28,10^(0.783497476*LOG10(28/153.655)^2)*(U104+V104),10^(0.783497476*LOG10(C104/153.655)^2)*(U104+V104))),IF(C104&gt;175.508,(U104+V104),IF(C104&lt;32,10^(0.75194503*LOG10(32/175.508)^2)*(U104+V104),10^(0.75194503*LOG10(C104/175.508)^2)*(U104+V104))))))</f>
        <v>140.32343648103574</v>
      </c>
      <c r="U104" s="178">
        <f>IF(MAX(IF(ISNUMBER(G104),G104,IF(LEN(G104)&lt;2,0,VALUE(LEFT(G104,LEN(G104)-1)))),IF(ISNUMBER(H104),H104,IF(LEN(H104)&lt;2,0,VALUE(LEFT(H104,LEN(H104)-1)))),IF(ISNUMBER(I104),I104,IF(LEN(I104)&lt;2,0,VALUE(LEFT(I104,LEN(I104)-1)))))&lt;0,0,MAX(IF(ISNUMBER(G104),G104,IF(LEN(G104)&lt;2,0,VALUE(LEFT(G104,LEN(G104)-1)))),IF(ISNUMBER(H104),H104,IF(LEN(H104)&lt;2,0,VALUE(LEFT(H104,LEN(H104)-1)))),IF(ISNUMBER(I104),I104,IF(LEN(I104)&lt;2,0,VALUE(LEFT(I104,LEN(I104)-1))))))</f>
        <v>40</v>
      </c>
      <c r="V104" s="178">
        <f>IF(MAX(IF(ISNUMBER(J104),J104,IF(LEN(J104)&lt;2,0,VALUE(LEFT(J104,LEN(J104)-1)))),IF(ISNUMBER(K104),K104,IF(LEN(K104)&lt;2,0,VALUE(LEFT(K104,LEN(K104)-1)))),IF(ISNUMBER(L104),L104,IF(LEN(L104)&lt;2,0,VALUE(LEFT(L104,LEN(L104)-1)))))&lt;0,0,MAX(IF(ISNUMBER(J104),J104,IF(LEN(J104)&lt;2,0,VALUE(LEFT(J104,LEN(J104)-1)))),IF(ISNUMBER(K104),K104,IF(LEN(K104)&lt;2,0,VALUE(LEFT(K104,LEN(K104)-1)))),IF(ISNUMBER(L104),L104,IF(LEN(L104)&lt;2,0,VALUE(LEFT(L104,LEN(L104)-1))))))</f>
        <v>50</v>
      </c>
      <c r="W104" s="170"/>
    </row>
    <row r="105" spans="1:23" s="99" customFormat="1" ht="18" x14ac:dyDescent="0.4">
      <c r="A105" s="90"/>
      <c r="B105" s="91" t="str">
        <f>IF('P9'!A17="","",'P9'!A17)</f>
        <v>+81</v>
      </c>
      <c r="C105" s="94">
        <f>IF('P9'!B17="","",'P9'!B17)</f>
        <v>82.78</v>
      </c>
      <c r="D105" s="91" t="str">
        <f>IF('P9'!C17="","",'P9'!C17)</f>
        <v>UK</v>
      </c>
      <c r="E105" s="92">
        <f>IF('P9'!D17="","",'P9'!D17)</f>
        <v>38134</v>
      </c>
      <c r="F105" s="93" t="str">
        <f>IF('P9'!F17="","",'P9'!F17)</f>
        <v>Carmen Grimseth</v>
      </c>
      <c r="G105" s="97">
        <f>IF('P9'!H17=0,"",'P9'!H17)</f>
        <v>60</v>
      </c>
      <c r="H105" s="97">
        <f>IF('P9'!I17=0,"",'P9'!I17)</f>
        <v>-63</v>
      </c>
      <c r="I105" s="97">
        <f>IF('P9'!J17=0,"",'P9'!J17)</f>
        <v>63</v>
      </c>
      <c r="J105" s="97">
        <f>IF('P9'!K17=0,"",'P9'!K17)</f>
        <v>-70</v>
      </c>
      <c r="K105" s="97">
        <f>IF('P9'!L17=0,"",'P9'!L17)</f>
        <v>70</v>
      </c>
      <c r="L105" s="97">
        <f>IF('P9'!M17=0,"",'P9'!M17)</f>
        <v>73</v>
      </c>
      <c r="M105" s="97">
        <f>IF('P9'!N17=0,"",'P9'!N17)</f>
        <v>63</v>
      </c>
      <c r="N105" s="97">
        <f>IF('P9'!O17=0,"",'P9'!O17)</f>
        <v>73</v>
      </c>
      <c r="O105" s="97">
        <f>IF('P9'!P17=0,"",'P9'!P17)</f>
        <v>136</v>
      </c>
      <c r="P105" s="94">
        <f>IF('P9'!Q17=0,"",'P9'!Q17)</f>
        <v>154.90806917233698</v>
      </c>
      <c r="R105" s="173">
        <f>IF((U105+V105)="","",IF(C105="","",IF(OR(D105="UK",D105="JK",D105="SK",D105="K1",D105="K2",D105="K3",D105="K4",D105="K5",D105="K6",D105="K7",D105="K8",D105="K9",D105="K10"),IF(C105&gt;153.655,(U105+V105),IF(C105&lt;28,10^(0.783497476*LOG10(28/153.655)^2)*(U105+V105),10^(0.783497476*LOG10(C105/153.655)^2)*(U105+V105))),IF(C105&gt;175.508,(U105+V105),IF(C105&lt;32,10^(0.75194503*LOG10(32/175.508)^2)*(U105+V105),10^(0.75194503*LOG10(C105/175.508)^2)*(U105+V105))))))</f>
        <v>154.90806917233698</v>
      </c>
      <c r="U105" s="178">
        <f>IF(MAX(IF(ISNUMBER(G105),G105,IF(LEN(G105)&lt;2,0,VALUE(LEFT(G105,LEN(G105)-1)))),IF(ISNUMBER(H105),H105,IF(LEN(H105)&lt;2,0,VALUE(LEFT(H105,LEN(H105)-1)))),IF(ISNUMBER(I105),I105,IF(LEN(I105)&lt;2,0,VALUE(LEFT(I105,LEN(I105)-1)))))&lt;0,0,MAX(IF(ISNUMBER(G105),G105,IF(LEN(G105)&lt;2,0,VALUE(LEFT(G105,LEN(G105)-1)))),IF(ISNUMBER(H105),H105,IF(LEN(H105)&lt;2,0,VALUE(LEFT(H105,LEN(H105)-1)))),IF(ISNUMBER(I105),I105,IF(LEN(I105)&lt;2,0,VALUE(LEFT(I105,LEN(I105)-1))))))</f>
        <v>63</v>
      </c>
      <c r="V105" s="178">
        <f>IF(MAX(IF(ISNUMBER(J105),J105,IF(LEN(J105)&lt;2,0,VALUE(LEFT(J105,LEN(J105)-1)))),IF(ISNUMBER(K105),K105,IF(LEN(K105)&lt;2,0,VALUE(LEFT(K105,LEN(K105)-1)))),IF(ISNUMBER(L105),L105,IF(LEN(L105)&lt;2,0,VALUE(LEFT(L105,LEN(L105)-1)))))&lt;0,0,MAX(IF(ISNUMBER(J105),J105,IF(LEN(J105)&lt;2,0,VALUE(LEFT(J105,LEN(J105)-1)))),IF(ISNUMBER(K105),K105,IF(LEN(K105)&lt;2,0,VALUE(LEFT(K105,LEN(K105)-1)))),IF(ISNUMBER(L105),L105,IF(LEN(L105)&lt;2,0,VALUE(LEFT(L105,LEN(L105)-1))))))</f>
        <v>73</v>
      </c>
      <c r="W105" s="170"/>
    </row>
    <row r="106" spans="1:23" s="102" customFormat="1" ht="28" x14ac:dyDescent="0.6">
      <c r="A106" s="103">
        <v>4</v>
      </c>
      <c r="B106" s="209" t="s">
        <v>59</v>
      </c>
      <c r="C106" s="209"/>
      <c r="D106" s="209"/>
      <c r="E106" s="209"/>
      <c r="F106" s="209"/>
      <c r="G106" s="133"/>
      <c r="H106" s="133"/>
      <c r="I106" s="133"/>
      <c r="J106" s="133"/>
      <c r="K106" s="133"/>
      <c r="L106" s="133"/>
      <c r="M106" s="104"/>
      <c r="N106" s="104"/>
      <c r="O106" s="104"/>
      <c r="P106" s="131">
        <f>SUM(P107:P109)</f>
        <v>411.52662029405712</v>
      </c>
      <c r="R106" s="168">
        <f>SUM(R107:R109)</f>
        <v>411.52662029405712</v>
      </c>
      <c r="U106" s="177"/>
      <c r="V106" s="177"/>
      <c r="W106" s="171"/>
    </row>
    <row r="107" spans="1:23" s="99" customFormat="1" ht="18" x14ac:dyDescent="0.4">
      <c r="A107" s="90"/>
      <c r="B107" s="91">
        <f>IF('P8'!A14="","",'P8'!A14)</f>
        <v>64</v>
      </c>
      <c r="C107" s="94">
        <f>IF('P8'!B14="","",'P8'!B14)</f>
        <v>60.32</v>
      </c>
      <c r="D107" s="91" t="str">
        <f>IF('P8'!C14="","",'P8'!C14)</f>
        <v>UK</v>
      </c>
      <c r="E107" s="92">
        <f>IF('P8'!D14="","",'P8'!D14)</f>
        <v>37984</v>
      </c>
      <c r="F107" s="93" t="str">
        <f>IF('P8'!F14="","",'P8'!F14)</f>
        <v>Nora Liknes</v>
      </c>
      <c r="G107" s="97">
        <f>IF('P8'!H14=0,"",'P8'!H14)</f>
        <v>43</v>
      </c>
      <c r="H107" s="97">
        <f>IF('P8'!I14=0,"",'P8'!I14)</f>
        <v>45</v>
      </c>
      <c r="I107" s="97">
        <f>IF('P8'!J14=0,"",'P8'!J14)</f>
        <v>48</v>
      </c>
      <c r="J107" s="97">
        <f>IF('P8'!K14=0,"",'P8'!K14)</f>
        <v>45</v>
      </c>
      <c r="K107" s="97" t="str">
        <f>IF('P8'!L14=0,"",'P8'!L14)</f>
        <v>-</v>
      </c>
      <c r="L107" s="97" t="str">
        <f>IF('P8'!M14=0,"",'P8'!M14)</f>
        <v>-</v>
      </c>
      <c r="M107" s="97">
        <f>IF('P8'!N14=0,"",'P8'!N14)</f>
        <v>48</v>
      </c>
      <c r="N107" s="97">
        <f>IF('P8'!O14=0,"",'P8'!O14)</f>
        <v>45</v>
      </c>
      <c r="O107" s="97">
        <f>IF('P8'!P14=0,"",'P8'!P14)</f>
        <v>93</v>
      </c>
      <c r="P107" s="94">
        <f>IF('P8'!Q14=0,"",'P8'!Q14)</f>
        <v>125.22350423477108</v>
      </c>
      <c r="R107" s="173">
        <f t="shared" ref="R107:R109" si="14">IF((U107+V107)="","",IF(C107="","",IF(OR(D107="UK",D107="JK",D107="SK",D107="K1",D107="K2",D107="K3",D107="K4",D107="K5",D107="K6",D107="K7",D107="K8",D107="K9",D107="K10"),IF(C107&gt;153.655,(U107+V107),IF(C107&lt;28,10^(0.783497476*LOG10(28/153.655)^2)*(U107+V107),10^(0.783497476*LOG10(C107/153.655)^2)*(U107+V107))),IF(C107&gt;175.508,(U107+V107),IF(C107&lt;32,10^(0.75194503*LOG10(32/175.508)^2)*(U107+V107),10^(0.75194503*LOG10(C107/175.508)^2)*(U107+V107))))))</f>
        <v>125.22350423477108</v>
      </c>
      <c r="U107" s="178">
        <f t="shared" ref="U107:U109" si="15">IF(MAX(IF(ISNUMBER(G107),G107,IF(LEN(G107)&lt;2,0,VALUE(LEFT(G107,LEN(G107)-1)))),IF(ISNUMBER(H107),H107,IF(LEN(H107)&lt;2,0,VALUE(LEFT(H107,LEN(H107)-1)))),IF(ISNUMBER(I107),I107,IF(LEN(I107)&lt;2,0,VALUE(LEFT(I107,LEN(I107)-1)))))&lt;0,0,MAX(IF(ISNUMBER(G107),G107,IF(LEN(G107)&lt;2,0,VALUE(LEFT(G107,LEN(G107)-1)))),IF(ISNUMBER(H107),H107,IF(LEN(H107)&lt;2,0,VALUE(LEFT(H107,LEN(H107)-1)))),IF(ISNUMBER(I107),I107,IF(LEN(I107)&lt;2,0,VALUE(LEFT(I107,LEN(I107)-1))))))</f>
        <v>48</v>
      </c>
      <c r="V107" s="178">
        <f t="shared" ref="V107:V109" si="16">IF(MAX(IF(ISNUMBER(J107),J107,IF(LEN(J107)&lt;2,0,VALUE(LEFT(J107,LEN(J107)-1)))),IF(ISNUMBER(K107),K107,IF(LEN(K107)&lt;2,0,VALUE(LEFT(K107,LEN(K107)-1)))),IF(ISNUMBER(L107),L107,IF(LEN(L107)&lt;2,0,VALUE(LEFT(L107,LEN(L107)-1)))))&lt;0,0,MAX(IF(ISNUMBER(J107),J107,IF(LEN(J107)&lt;2,0,VALUE(LEFT(J107,LEN(J107)-1)))),IF(ISNUMBER(K107),K107,IF(LEN(K107)&lt;2,0,VALUE(LEFT(K107,LEN(K107)-1)))),IF(ISNUMBER(L107),L107,IF(LEN(L107)&lt;2,0,VALUE(LEFT(L107,LEN(L107)-1))))))</f>
        <v>45</v>
      </c>
      <c r="W107" s="170"/>
    </row>
    <row r="108" spans="1:23" s="99" customFormat="1" ht="18" x14ac:dyDescent="0.4">
      <c r="A108" s="90"/>
      <c r="B108" s="91">
        <f>IF('P9'!A11="","",'P9'!A11)</f>
        <v>71</v>
      </c>
      <c r="C108" s="94">
        <f>IF('P9'!B11="","",'P9'!B11)</f>
        <v>64.040000000000006</v>
      </c>
      <c r="D108" s="91" t="str">
        <f>IF('P9'!C11="","",'P9'!C11)</f>
        <v>UK</v>
      </c>
      <c r="E108" s="92">
        <f>IF('P9'!D11="","",'P9'!D11)</f>
        <v>38060</v>
      </c>
      <c r="F108" s="93" t="str">
        <f>IF('P9'!F11="","",'P9'!F11)</f>
        <v>Tine Pedersen</v>
      </c>
      <c r="G108" s="97">
        <f>IF('P9'!H11=0,"",'P9'!H11)</f>
        <v>50</v>
      </c>
      <c r="H108" s="97">
        <f>IF('P9'!I11=0,"",'P9'!I11)</f>
        <v>55</v>
      </c>
      <c r="I108" s="97">
        <f>IF('P9'!J11=0,"",'P9'!J11)</f>
        <v>-59</v>
      </c>
      <c r="J108" s="97">
        <f>IF('P9'!K11=0,"",'P9'!K11)</f>
        <v>60</v>
      </c>
      <c r="K108" s="97">
        <f>IF('P9'!L11=0,"",'P9'!L11)</f>
        <v>67</v>
      </c>
      <c r="L108" s="97">
        <f>IF('P9'!M11=0,"",'P9'!M11)</f>
        <v>-74</v>
      </c>
      <c r="M108" s="97">
        <f>IF('P9'!N11=0,"",'P9'!N11)</f>
        <v>55</v>
      </c>
      <c r="N108" s="97">
        <f>IF('P9'!O11=0,"",'P9'!O11)</f>
        <v>67</v>
      </c>
      <c r="O108" s="97">
        <f>IF('P9'!P11=0,"",'P9'!P11)</f>
        <v>122</v>
      </c>
      <c r="P108" s="94">
        <f>IF('P9'!Q11=0,"",'P9'!Q11)</f>
        <v>158.32651936330069</v>
      </c>
      <c r="R108" s="173">
        <f t="shared" si="14"/>
        <v>158.32651936330069</v>
      </c>
      <c r="U108" s="178">
        <f t="shared" si="15"/>
        <v>55</v>
      </c>
      <c r="V108" s="178">
        <f t="shared" si="16"/>
        <v>67</v>
      </c>
      <c r="W108" s="170"/>
    </row>
    <row r="109" spans="1:23" s="99" customFormat="1" ht="18" x14ac:dyDescent="0.4">
      <c r="A109" s="90"/>
      <c r="B109" s="91">
        <f>IF('P9'!A14="","",'P9'!A14)</f>
        <v>71</v>
      </c>
      <c r="C109" s="94">
        <f>IF('P9'!B14="","",'P9'!B14)</f>
        <v>65.58</v>
      </c>
      <c r="D109" s="91" t="str">
        <f>IF('P9'!C14="","",'P9'!C14)</f>
        <v>UK</v>
      </c>
      <c r="E109" s="92">
        <f>IF('P9'!D14="","",'P9'!D14)</f>
        <v>38271</v>
      </c>
      <c r="F109" s="93" t="str">
        <f>IF('P9'!F14="","",'P9'!F14)</f>
        <v>Tuva Sandvik Sørdal</v>
      </c>
      <c r="G109" s="97">
        <f>IF('P9'!H14=0,"",'P9'!H14)</f>
        <v>40</v>
      </c>
      <c r="H109" s="97">
        <f>IF('P9'!I14=0,"",'P9'!I14)</f>
        <v>45</v>
      </c>
      <c r="I109" s="97">
        <f>IF('P9'!J14=0,"",'P9'!J14)</f>
        <v>-47</v>
      </c>
      <c r="J109" s="97">
        <f>IF('P9'!K14=0,"",'P9'!K14)</f>
        <v>50</v>
      </c>
      <c r="K109" s="97">
        <f>IF('P9'!L14=0,"",'P9'!L14)</f>
        <v>-55</v>
      </c>
      <c r="L109" s="97">
        <f>IF('P9'!M14=0,"",'P9'!M14)</f>
        <v>55</v>
      </c>
      <c r="M109" s="97">
        <f>IF('P9'!N14=0,"",'P9'!N14)</f>
        <v>45</v>
      </c>
      <c r="N109" s="97">
        <f>IF('P9'!O14=0,"",'P9'!O14)</f>
        <v>55</v>
      </c>
      <c r="O109" s="97">
        <f>IF('P9'!P14=0,"",'P9'!P14)</f>
        <v>100</v>
      </c>
      <c r="P109" s="94">
        <f>IF('P9'!Q14=0,"",'P9'!Q14)</f>
        <v>127.97659669598534</v>
      </c>
      <c r="R109" s="173">
        <f t="shared" si="14"/>
        <v>127.97659669598534</v>
      </c>
      <c r="U109" s="178">
        <f t="shared" si="15"/>
        <v>45</v>
      </c>
      <c r="V109" s="178">
        <f t="shared" si="16"/>
        <v>55</v>
      </c>
      <c r="W109" s="170"/>
    </row>
    <row r="110" spans="1:23" ht="14" customHeight="1" x14ac:dyDescent="0.4">
      <c r="A110" s="40"/>
      <c r="B110" s="40"/>
      <c r="C110" s="106"/>
      <c r="D110" s="40"/>
      <c r="E110" s="42"/>
      <c r="F110" s="105"/>
      <c r="G110" s="105"/>
      <c r="H110" s="105"/>
      <c r="I110" s="105"/>
      <c r="J110" s="105"/>
      <c r="K110" s="105"/>
      <c r="L110" s="105"/>
      <c r="M110" s="95"/>
      <c r="N110" s="95"/>
      <c r="O110" s="95"/>
      <c r="P110" s="106"/>
    </row>
    <row r="111" spans="1:23" s="45" customFormat="1" ht="33" x14ac:dyDescent="0.55000000000000004">
      <c r="A111" s="213" t="s">
        <v>51</v>
      </c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R111" s="168" t="s">
        <v>69</v>
      </c>
      <c r="U111" s="176"/>
      <c r="V111" s="176"/>
      <c r="W111" s="172"/>
    </row>
    <row r="112" spans="1:23" ht="14" customHeight="1" x14ac:dyDescent="0.4">
      <c r="A112" s="40"/>
      <c r="B112" s="40"/>
      <c r="C112" s="106"/>
      <c r="D112" s="40"/>
      <c r="E112" s="42"/>
      <c r="F112" s="105"/>
      <c r="G112" s="105"/>
      <c r="H112" s="105"/>
      <c r="I112" s="105"/>
      <c r="J112" s="105"/>
      <c r="K112" s="105"/>
      <c r="L112" s="105"/>
      <c r="M112" s="95"/>
      <c r="N112" s="95"/>
      <c r="O112" s="95"/>
      <c r="P112" s="106"/>
    </row>
    <row r="113" spans="1:23" s="102" customFormat="1" ht="28" x14ac:dyDescent="0.6">
      <c r="A113" s="89">
        <v>1</v>
      </c>
      <c r="B113" s="208" t="s">
        <v>61</v>
      </c>
      <c r="C113" s="208"/>
      <c r="D113" s="208"/>
      <c r="E113" s="208"/>
      <c r="F113" s="208"/>
      <c r="G113" s="139"/>
      <c r="H113" s="139"/>
      <c r="I113" s="139"/>
      <c r="J113" s="139"/>
      <c r="K113" s="139"/>
      <c r="L113" s="139"/>
      <c r="M113" s="96"/>
      <c r="N113" s="96"/>
      <c r="O113" s="96"/>
      <c r="P113" s="107">
        <f>IF(P117="",SUM(P114:P117),(SUM(P114:P117)-MIN(P114:P117)))</f>
        <v>703.74352400149678</v>
      </c>
      <c r="R113" s="168">
        <f>IF(R117="",SUM(R114:R117),(SUM(R114:R117)-MIN(R114:R117)))</f>
        <v>703.74352400149678</v>
      </c>
      <c r="U113" s="177"/>
      <c r="V113" s="177"/>
      <c r="W113" s="171"/>
    </row>
    <row r="114" spans="1:23" s="99" customFormat="1" ht="18" x14ac:dyDescent="0.4">
      <c r="A114" s="90"/>
      <c r="B114" s="91">
        <f>IF('P10'!A10="","",'P10'!A10)</f>
        <v>67</v>
      </c>
      <c r="C114" s="94">
        <f>IF('P10'!B10="","",'P10'!B10)</f>
        <v>64.44</v>
      </c>
      <c r="D114" s="91" t="str">
        <f>IF('P10'!C10="","",'P10'!C10)</f>
        <v>UM</v>
      </c>
      <c r="E114" s="92">
        <f>IF('P10'!D10="","",'P10'!D10)</f>
        <v>38685</v>
      </c>
      <c r="F114" s="93" t="str">
        <f>IF('P10'!F10="","",'P10'!F10)</f>
        <v>Kristian Aven</v>
      </c>
      <c r="G114" s="97">
        <f>IF('P10'!H10=0,"",'P10'!H10)</f>
        <v>55</v>
      </c>
      <c r="H114" s="97">
        <f>IF('P10'!I10=0,"",'P10'!I10)</f>
        <v>58</v>
      </c>
      <c r="I114" s="97">
        <f>IF('P10'!J10=0,"",'P10'!J10)</f>
        <v>60</v>
      </c>
      <c r="J114" s="97">
        <f>IF('P10'!K10=0,"",'P10'!K10)</f>
        <v>66</v>
      </c>
      <c r="K114" s="97">
        <f>IF('P10'!L10=0,"",'P10'!L10)</f>
        <v>68</v>
      </c>
      <c r="L114" s="97">
        <f>IF('P10'!M10=0,"",'P10'!M10)</f>
        <v>70</v>
      </c>
      <c r="M114" s="97">
        <f>IF('P10'!N10=0,"",'P10'!N10)</f>
        <v>60</v>
      </c>
      <c r="N114" s="97">
        <f>IF('P10'!O10=0,"",'P10'!O10)</f>
        <v>70</v>
      </c>
      <c r="O114" s="97">
        <f>IF('P10'!P10=0,"",'P10'!P10)</f>
        <v>130</v>
      </c>
      <c r="P114" s="94">
        <f>IF('P10'!Q10=0,"",'P10'!Q10)</f>
        <v>180.4357789976853</v>
      </c>
      <c r="R114" s="173">
        <f t="shared" ref="R114:R122" si="17">IF((U114+V114)="","",IF(C114="","",IF(OR(D114="UK",D114="JK",D114="SK",D114="K1",D114="K2",D114="K3",D114="K4",D114="K5",D114="K6",D114="K7",D114="K8",D114="K9",D114="K10"),IF(C114&gt;153.655,(U114+V114),IF(C114&lt;28,10^(0.783497476*LOG10(28/153.655)^2)*(U114+V114),10^(0.783497476*LOG10(C114/153.655)^2)*(U114+V114))),IF(C114&gt;175.508,(U114+V114),IF(C114&lt;32,10^(0.75194503*LOG10(32/175.508)^2)*(U114+V114),10^(0.75194503*LOG10(C114/175.508)^2)*(U114+V114))))))</f>
        <v>180.4357789976853</v>
      </c>
      <c r="U114" s="178">
        <f>IF(MAX(IF(ISNUMBER(G114),G114,IF(LEN(G114)&lt;2,0,VALUE(LEFT(G114,LEN(G114)-1)))),IF(ISNUMBER(H114),H114,IF(LEN(H114)&lt;2,0,VALUE(LEFT(H114,LEN(H114)-1)))),IF(ISNUMBER(I114),I114,IF(LEN(I114)&lt;2,0,VALUE(LEFT(I114,LEN(I114)-1)))))&lt;0,0,MAX(IF(ISNUMBER(G114),G114,IF(LEN(G114)&lt;2,0,VALUE(LEFT(G114,LEN(G114)-1)))),IF(ISNUMBER(H114),H114,IF(LEN(H114)&lt;2,0,VALUE(LEFT(H114,LEN(H114)-1)))),IF(ISNUMBER(I114),I114,IF(LEN(I114)&lt;2,0,VALUE(LEFT(I114,LEN(I114)-1))))))</f>
        <v>60</v>
      </c>
      <c r="V114" s="178">
        <f>IF(MAX(IF(ISNUMBER(J114),J114,IF(LEN(J114)&lt;2,0,VALUE(LEFT(J114,LEN(J114)-1)))),IF(ISNUMBER(K114),K114,IF(LEN(K114)&lt;2,0,VALUE(LEFT(K114,LEN(K114)-1)))),IF(ISNUMBER(L114),L114,IF(LEN(L114)&lt;2,0,VALUE(LEFT(L114,LEN(L114)-1)))))&lt;0,0,MAX(IF(ISNUMBER(J114),J114,IF(LEN(J114)&lt;2,0,VALUE(LEFT(J114,LEN(J114)-1)))),IF(ISNUMBER(K114),K114,IF(LEN(K114)&lt;2,0,VALUE(LEFT(K114,LEN(K114)-1)))),IF(ISNUMBER(L114),L114,IF(LEN(L114)&lt;2,0,VALUE(LEFT(L114,LEN(L114)-1))))))</f>
        <v>70</v>
      </c>
      <c r="W114" s="170"/>
    </row>
    <row r="115" spans="1:23" s="99" customFormat="1" ht="18" x14ac:dyDescent="0.4">
      <c r="A115" s="90"/>
      <c r="B115" s="91">
        <f>IF('P10'!A12="","",'P10'!A12)</f>
        <v>89</v>
      </c>
      <c r="C115" s="94">
        <f>IF('P10'!B12="","",'P10'!B12)</f>
        <v>81.14</v>
      </c>
      <c r="D115" s="91" t="str">
        <f>IF('P10'!C12="","",'P10'!C12)</f>
        <v>UM</v>
      </c>
      <c r="E115" s="92">
        <f>IF('P10'!D12="","",'P10'!D12)</f>
        <v>38286</v>
      </c>
      <c r="F115" s="93" t="str">
        <f>IF('P10'!F12="","",'P10'!F12)</f>
        <v>Daniel Ravndal</v>
      </c>
      <c r="G115" s="97">
        <f>IF('P10'!H12=0,"",'P10'!H12)</f>
        <v>70</v>
      </c>
      <c r="H115" s="97">
        <f>IF('P10'!I12=0,"",'P10'!I12)</f>
        <v>74</v>
      </c>
      <c r="I115" s="97">
        <f>IF('P10'!J12=0,"",'P10'!J12)</f>
        <v>-76</v>
      </c>
      <c r="J115" s="97">
        <f>IF('P10'!K12=0,"",'P10'!K12)</f>
        <v>84</v>
      </c>
      <c r="K115" s="97">
        <f>IF('P10'!L12=0,"",'P10'!L12)</f>
        <v>88</v>
      </c>
      <c r="L115" s="97">
        <f>IF('P10'!M12=0,"",'P10'!M12)</f>
        <v>90</v>
      </c>
      <c r="M115" s="97">
        <f>IF('P10'!N12=0,"",'P10'!N12)</f>
        <v>74</v>
      </c>
      <c r="N115" s="97">
        <f>IF('P10'!O12=0,"",'P10'!O12)</f>
        <v>90</v>
      </c>
      <c r="O115" s="97">
        <f>IF('P10'!P12=0,"",'P10'!P12)</f>
        <v>164</v>
      </c>
      <c r="P115" s="94">
        <f>IF('P10'!Q12=0,"",'P10'!Q12)</f>
        <v>199.18749702522805</v>
      </c>
      <c r="R115" s="173">
        <f t="shared" si="17"/>
        <v>199.18749702522805</v>
      </c>
      <c r="U115" s="178">
        <f>IF(MAX(IF(ISNUMBER(G115),G115,IF(LEN(G115)&lt;2,0,VALUE(LEFT(G115,LEN(G115)-1)))),IF(ISNUMBER(H115),H115,IF(LEN(H115)&lt;2,0,VALUE(LEFT(H115,LEN(H115)-1)))),IF(ISNUMBER(I115),I115,IF(LEN(I115)&lt;2,0,VALUE(LEFT(I115,LEN(I115)-1)))))&lt;0,0,MAX(IF(ISNUMBER(G115),G115,IF(LEN(G115)&lt;2,0,VALUE(LEFT(G115,LEN(G115)-1)))),IF(ISNUMBER(H115),H115,IF(LEN(H115)&lt;2,0,VALUE(LEFT(H115,LEN(H115)-1)))),IF(ISNUMBER(I115),I115,IF(LEN(I115)&lt;2,0,VALUE(LEFT(I115,LEN(I115)-1))))))</f>
        <v>74</v>
      </c>
      <c r="V115" s="178">
        <f>IF(MAX(IF(ISNUMBER(J115),J115,IF(LEN(J115)&lt;2,0,VALUE(LEFT(J115,LEN(J115)-1)))),IF(ISNUMBER(K115),K115,IF(LEN(K115)&lt;2,0,VALUE(LEFT(K115,LEN(K115)-1)))),IF(ISNUMBER(L115),L115,IF(LEN(L115)&lt;2,0,VALUE(LEFT(L115,LEN(L115)-1)))))&lt;0,0,MAX(IF(ISNUMBER(J115),J115,IF(LEN(J115)&lt;2,0,VALUE(LEFT(J115,LEN(J115)-1)))),IF(ISNUMBER(K115),K115,IF(LEN(K115)&lt;2,0,VALUE(LEFT(K115,LEN(K115)-1)))),IF(ISNUMBER(L115),L115,IF(LEN(L115)&lt;2,0,VALUE(LEFT(L115,LEN(L115)-1))))))</f>
        <v>90</v>
      </c>
      <c r="W115" s="170"/>
    </row>
    <row r="116" spans="1:23" s="99" customFormat="1" ht="18" x14ac:dyDescent="0.4">
      <c r="A116" s="90"/>
      <c r="B116" s="91">
        <f>IF('P10'!A14="","",'P10'!A14)</f>
        <v>73</v>
      </c>
      <c r="C116" s="94">
        <f>IF('P10'!B14="","",'P10'!B14)</f>
        <v>72.78</v>
      </c>
      <c r="D116" s="91" t="str">
        <f>IF('P10'!C14="","",'P10'!C14)</f>
        <v>UM</v>
      </c>
      <c r="E116" s="92">
        <f>IF('P10'!D14="","",'P10'!D14)</f>
        <v>38045</v>
      </c>
      <c r="F116" s="93" t="str">
        <f>IF('P10'!F14="","",'P10'!F14)</f>
        <v>Henrik Reiakvam</v>
      </c>
      <c r="G116" s="97">
        <f>IF('P10'!H14=0,"",'P10'!H14)</f>
        <v>85</v>
      </c>
      <c r="H116" s="97">
        <f>IF('P10'!I14=0,"",'P10'!I14)</f>
        <v>89</v>
      </c>
      <c r="I116" s="97">
        <f>IF('P10'!J14=0,"",'P10'!J14)</f>
        <v>-91</v>
      </c>
      <c r="J116" s="97">
        <f>IF('P10'!K14=0,"",'P10'!K14)</f>
        <v>103</v>
      </c>
      <c r="K116" s="97">
        <f>IF('P10'!L14=0,"",'P10'!L14)</f>
        <v>108</v>
      </c>
      <c r="L116" s="97">
        <f>IF('P10'!M14=0,"",'P10'!M14)</f>
        <v>-112</v>
      </c>
      <c r="M116" s="97">
        <f>IF('P10'!N14=0,"",'P10'!N14)</f>
        <v>89</v>
      </c>
      <c r="N116" s="97">
        <f>IF('P10'!O14=0,"",'P10'!O14)</f>
        <v>108</v>
      </c>
      <c r="O116" s="97">
        <f>IF('P10'!P14=0,"",'P10'!P14)</f>
        <v>197</v>
      </c>
      <c r="P116" s="94">
        <f>IF('P10'!Q14=0,"",'P10'!Q14)</f>
        <v>253.72120496491488</v>
      </c>
      <c r="R116" s="173">
        <f t="shared" si="17"/>
        <v>253.72120496491488</v>
      </c>
      <c r="U116" s="178">
        <f>IF(MAX(IF(ISNUMBER(G116),G116,IF(LEN(G116)&lt;2,0,VALUE(LEFT(G116,LEN(G116)-1)))),IF(ISNUMBER(H116),H116,IF(LEN(H116)&lt;2,0,VALUE(LEFT(H116,LEN(H116)-1)))),IF(ISNUMBER(I116),I116,IF(LEN(I116)&lt;2,0,VALUE(LEFT(I116,LEN(I116)-1)))))&lt;0,0,MAX(IF(ISNUMBER(G116),G116,IF(LEN(G116)&lt;2,0,VALUE(LEFT(G116,LEN(G116)-1)))),IF(ISNUMBER(H116),H116,IF(LEN(H116)&lt;2,0,VALUE(LEFT(H116,LEN(H116)-1)))),IF(ISNUMBER(I116),I116,IF(LEN(I116)&lt;2,0,VALUE(LEFT(I116,LEN(I116)-1))))))</f>
        <v>89</v>
      </c>
      <c r="V116" s="178">
        <f>IF(MAX(IF(ISNUMBER(J116),J116,IF(LEN(J116)&lt;2,0,VALUE(LEFT(J116,LEN(J116)-1)))),IF(ISNUMBER(K116),K116,IF(LEN(K116)&lt;2,0,VALUE(LEFT(K116,LEN(K116)-1)))),IF(ISNUMBER(L116),L116,IF(LEN(L116)&lt;2,0,VALUE(LEFT(L116,LEN(L116)-1)))))&lt;0,0,MAX(IF(ISNUMBER(J116),J116,IF(LEN(J116)&lt;2,0,VALUE(LEFT(J116,LEN(J116)-1)))),IF(ISNUMBER(K116),K116,IF(LEN(K116)&lt;2,0,VALUE(LEFT(K116,LEN(K116)-1)))),IF(ISNUMBER(L116),L116,IF(LEN(L116)&lt;2,0,VALUE(LEFT(L116,LEN(L116)-1))))))</f>
        <v>108</v>
      </c>
      <c r="W116" s="170"/>
    </row>
    <row r="117" spans="1:23" s="99" customFormat="1" ht="18" x14ac:dyDescent="0.4">
      <c r="A117" s="90"/>
      <c r="B117" s="91">
        <f>IF('P10'!A16="","",'P10'!A16)</f>
        <v>81</v>
      </c>
      <c r="C117" s="94">
        <f>IF('P10'!B16="","",'P10'!B16)</f>
        <v>74.260000000000005</v>
      </c>
      <c r="D117" s="91" t="str">
        <f>IF('P10'!C16="","",'P10'!C16)</f>
        <v>UM</v>
      </c>
      <c r="E117" s="92">
        <f>IF('P10'!D16="","",'P10'!D16)</f>
        <v>38067</v>
      </c>
      <c r="F117" s="93" t="str">
        <f>IF('P10'!F16="","",'P10'!F16)</f>
        <v>Kristen Røyseth</v>
      </c>
      <c r="G117" s="97">
        <f>IF('P10'!H16=0,"",'P10'!H16)</f>
        <v>84</v>
      </c>
      <c r="H117" s="97">
        <f>IF('P10'!I16=0,"",'P10'!I16)</f>
        <v>-88</v>
      </c>
      <c r="I117" s="97">
        <f>IF('P10'!J16=0,"",'P10'!J16)</f>
        <v>-88</v>
      </c>
      <c r="J117" s="97">
        <f>IF('P10'!K16=0,"",'P10'!K16)</f>
        <v>105</v>
      </c>
      <c r="K117" s="97">
        <f>IF('P10'!L16=0,"",'P10'!L16)</f>
        <v>110</v>
      </c>
      <c r="L117" s="97">
        <f>IF('P10'!M16=0,"",'P10'!M16)</f>
        <v>113</v>
      </c>
      <c r="M117" s="97">
        <f>IF('P10'!N16=0,"",'P10'!N16)</f>
        <v>84</v>
      </c>
      <c r="N117" s="97">
        <f>IF('P10'!O16=0,"",'P10'!O16)</f>
        <v>113</v>
      </c>
      <c r="O117" s="97">
        <f>IF('P10'!P16=0,"",'P10'!P16)</f>
        <v>197</v>
      </c>
      <c r="P117" s="94">
        <f>IF('P10'!Q16=0,"",'P10'!Q16)</f>
        <v>250.83482201135374</v>
      </c>
      <c r="R117" s="173">
        <f t="shared" si="17"/>
        <v>250.83482201135374</v>
      </c>
      <c r="U117" s="178">
        <f>IF(MAX(IF(ISNUMBER(G117),G117,IF(LEN(G117)&lt;2,0,VALUE(LEFT(G117,LEN(G117)-1)))),IF(ISNUMBER(H117),H117,IF(LEN(H117)&lt;2,0,VALUE(LEFT(H117,LEN(H117)-1)))),IF(ISNUMBER(I117),I117,IF(LEN(I117)&lt;2,0,VALUE(LEFT(I117,LEN(I117)-1)))))&lt;0,0,MAX(IF(ISNUMBER(G117),G117,IF(LEN(G117)&lt;2,0,VALUE(LEFT(G117,LEN(G117)-1)))),IF(ISNUMBER(H117),H117,IF(LEN(H117)&lt;2,0,VALUE(LEFT(H117,LEN(H117)-1)))),IF(ISNUMBER(I117),I117,IF(LEN(I117)&lt;2,0,VALUE(LEFT(I117,LEN(I117)-1))))))</f>
        <v>84</v>
      </c>
      <c r="V117" s="178">
        <f>IF(MAX(IF(ISNUMBER(J117),J117,IF(LEN(J117)&lt;2,0,VALUE(LEFT(J117,LEN(J117)-1)))),IF(ISNUMBER(K117),K117,IF(LEN(K117)&lt;2,0,VALUE(LEFT(K117,LEN(K117)-1)))),IF(ISNUMBER(L117),L117,IF(LEN(L117)&lt;2,0,VALUE(LEFT(L117,LEN(L117)-1)))))&lt;0,0,MAX(IF(ISNUMBER(J117),J117,IF(LEN(J117)&lt;2,0,VALUE(LEFT(J117,LEN(J117)-1)))),IF(ISNUMBER(K117),K117,IF(LEN(K117)&lt;2,0,VALUE(LEFT(K117,LEN(K117)-1)))),IF(ISNUMBER(L117),L117,IF(LEN(L117)&lt;2,0,VALUE(LEFT(L117,LEN(L117)-1))))))</f>
        <v>113</v>
      </c>
      <c r="W117" s="170"/>
    </row>
    <row r="118" spans="1:23" s="102" customFormat="1" ht="28" x14ac:dyDescent="0.6">
      <c r="A118" s="89">
        <v>2</v>
      </c>
      <c r="B118" s="208" t="s">
        <v>63</v>
      </c>
      <c r="C118" s="208"/>
      <c r="D118" s="208"/>
      <c r="E118" s="208"/>
      <c r="F118" s="208"/>
      <c r="G118" s="139"/>
      <c r="H118" s="139"/>
      <c r="I118" s="139"/>
      <c r="J118" s="139"/>
      <c r="K118" s="139"/>
      <c r="L118" s="139"/>
      <c r="M118" s="96"/>
      <c r="N118" s="96"/>
      <c r="O118" s="96"/>
      <c r="P118" s="107">
        <f>IF(P122="",SUM(P119:P122),(SUM(P119:P122)-MIN(P119:P122)))</f>
        <v>566.53069953692466</v>
      </c>
      <c r="R118" s="168">
        <f>IF(R122="",SUM(R119:R122),(SUM(R119:R122)-MIN(R119:R122)))</f>
        <v>566.53069953692466</v>
      </c>
      <c r="U118" s="177"/>
      <c r="V118" s="177"/>
      <c r="W118" s="171"/>
    </row>
    <row r="119" spans="1:23" s="99" customFormat="1" ht="18" x14ac:dyDescent="0.4">
      <c r="A119" s="90"/>
      <c r="B119" s="91">
        <f>IF('P10'!A9="","",'P10'!A9)</f>
        <v>67</v>
      </c>
      <c r="C119" s="94">
        <f>IF('P10'!B9="","",'P10'!B9)</f>
        <v>62.64</v>
      </c>
      <c r="D119" s="91" t="str">
        <f>IF('P10'!C9="","",'P10'!C9)</f>
        <v>UM</v>
      </c>
      <c r="E119" s="92">
        <f>IF('P10'!D9="","",'P10'!D9)</f>
        <v>38097</v>
      </c>
      <c r="F119" s="93" t="str">
        <f>IF('P10'!F9="","",'P10'!F9)</f>
        <v>Eivind Balstad</v>
      </c>
      <c r="G119" s="97">
        <f>IF('P10'!H9=0,"",'P10'!H9)</f>
        <v>52</v>
      </c>
      <c r="H119" s="97">
        <f>IF('P10'!I9=0,"",'P10'!I9)</f>
        <v>55</v>
      </c>
      <c r="I119" s="97">
        <f>IF('P10'!J9=0,"",'P10'!J9)</f>
        <v>57</v>
      </c>
      <c r="J119" s="97">
        <f>IF('P10'!K9=0,"",'P10'!K9)</f>
        <v>63</v>
      </c>
      <c r="K119" s="97">
        <f>IF('P10'!L9=0,"",'P10'!L9)</f>
        <v>66</v>
      </c>
      <c r="L119" s="97">
        <f>IF('P10'!M9=0,"",'P10'!M9)</f>
        <v>-68</v>
      </c>
      <c r="M119" s="97">
        <f>IF('P10'!N9=0,"",'P10'!N9)</f>
        <v>57</v>
      </c>
      <c r="N119" s="97">
        <f>IF('P10'!O9=0,"",'P10'!O9)</f>
        <v>66</v>
      </c>
      <c r="O119" s="97">
        <f>IF('P10'!P9=0,"",'P10'!P9)</f>
        <v>123</v>
      </c>
      <c r="P119" s="94">
        <f>IF('P10'!Q9=0,"",'P10'!Q9)</f>
        <v>173.96020241148932</v>
      </c>
      <c r="R119" s="173">
        <f t="shared" si="17"/>
        <v>173.96020241148932</v>
      </c>
      <c r="U119" s="178">
        <f t="shared" ref="U119:U122" si="18">IF(MAX(IF(ISNUMBER(G119),G119,IF(LEN(G119)&lt;2,0,VALUE(LEFT(G119,LEN(G119)-1)))),IF(ISNUMBER(H119),H119,IF(LEN(H119)&lt;2,0,VALUE(LEFT(H119,LEN(H119)-1)))),IF(ISNUMBER(I119),I119,IF(LEN(I119)&lt;2,0,VALUE(LEFT(I119,LEN(I119)-1)))))&lt;0,0,MAX(IF(ISNUMBER(G119),G119,IF(LEN(G119)&lt;2,0,VALUE(LEFT(G119,LEN(G119)-1)))),IF(ISNUMBER(H119),H119,IF(LEN(H119)&lt;2,0,VALUE(LEFT(H119,LEN(H119)-1)))),IF(ISNUMBER(I119),I119,IF(LEN(I119)&lt;2,0,VALUE(LEFT(I119,LEN(I119)-1))))))</f>
        <v>57</v>
      </c>
      <c r="V119" s="178">
        <f t="shared" ref="V119:V122" si="19">IF(MAX(IF(ISNUMBER(J119),J119,IF(LEN(J119)&lt;2,0,VALUE(LEFT(J119,LEN(J119)-1)))),IF(ISNUMBER(K119),K119,IF(LEN(K119)&lt;2,0,VALUE(LEFT(K119,LEN(K119)-1)))),IF(ISNUMBER(L119),L119,IF(LEN(L119)&lt;2,0,VALUE(LEFT(L119,LEN(L119)-1)))))&lt;0,0,MAX(IF(ISNUMBER(J119),J119,IF(LEN(J119)&lt;2,0,VALUE(LEFT(J119,LEN(J119)-1)))),IF(ISNUMBER(K119),K119,IF(LEN(K119)&lt;2,0,VALUE(LEFT(K119,LEN(K119)-1)))),IF(ISNUMBER(L119),L119,IF(LEN(L119)&lt;2,0,VALUE(LEFT(L119,LEN(L119)-1))))))</f>
        <v>66</v>
      </c>
      <c r="W119" s="170"/>
    </row>
    <row r="120" spans="1:23" s="99" customFormat="1" ht="18" x14ac:dyDescent="0.4">
      <c r="A120" s="90"/>
      <c r="B120" s="91">
        <f>IF('P10'!A11="","",'P10'!A11)</f>
        <v>55</v>
      </c>
      <c r="C120" s="94">
        <f>IF('P10'!B11="","",'P10'!B11)</f>
        <v>49.18</v>
      </c>
      <c r="D120" s="91" t="str">
        <f>IF('P10'!C11="","",'P10'!C11)</f>
        <v>UM</v>
      </c>
      <c r="E120" s="92">
        <f>IF('P10'!D11="","",'P10'!D11)</f>
        <v>38405</v>
      </c>
      <c r="F120" s="93" t="str">
        <f>IF('P10'!F11="","",'P10'!F11)</f>
        <v>Magnus Børøsund</v>
      </c>
      <c r="G120" s="97">
        <f>IF('P10'!H11=0,"",'P10'!H11)</f>
        <v>-45</v>
      </c>
      <c r="H120" s="97">
        <f>IF('P10'!I11=0,"",'P10'!I11)</f>
        <v>45</v>
      </c>
      <c r="I120" s="97">
        <f>IF('P10'!J11=0,"",'P10'!J11)</f>
        <v>48</v>
      </c>
      <c r="J120" s="97">
        <f>IF('P10'!K11=0,"",'P10'!K11)</f>
        <v>56</v>
      </c>
      <c r="K120" s="97">
        <f>IF('P10'!L11=0,"",'P10'!L11)</f>
        <v>59</v>
      </c>
      <c r="L120" s="97">
        <f>IF('P10'!M11=0,"",'P10'!M11)</f>
        <v>62</v>
      </c>
      <c r="M120" s="97">
        <f>IF('P10'!N11=0,"",'P10'!N11)</f>
        <v>48</v>
      </c>
      <c r="N120" s="97">
        <f>IF('P10'!O11=0,"",'P10'!O11)</f>
        <v>62</v>
      </c>
      <c r="O120" s="97">
        <f>IF('P10'!P11=0,"",'P10'!P11)</f>
        <v>110</v>
      </c>
      <c r="P120" s="94">
        <f>IF('P10'!Q11=0,"",'P10'!Q11)</f>
        <v>186.61028617540606</v>
      </c>
      <c r="R120" s="173">
        <f t="shared" si="17"/>
        <v>186.61028617540606</v>
      </c>
      <c r="U120" s="178">
        <f t="shared" si="18"/>
        <v>48</v>
      </c>
      <c r="V120" s="178">
        <f t="shared" si="19"/>
        <v>62</v>
      </c>
      <c r="W120" s="170"/>
    </row>
    <row r="121" spans="1:23" s="99" customFormat="1" ht="18" x14ac:dyDescent="0.4">
      <c r="A121" s="90"/>
      <c r="B121" s="91">
        <f>IF('P10'!A15="","",'P10'!A15)</f>
        <v>89</v>
      </c>
      <c r="C121" s="94">
        <f>IF('P10'!B15="","",'P10'!B15)</f>
        <v>83.08</v>
      </c>
      <c r="D121" s="91" t="str">
        <f>IF('P10'!C15="","",'P10'!C15)</f>
        <v>UM</v>
      </c>
      <c r="E121" s="92">
        <f>IF('P10'!D15="","",'P10'!D15)</f>
        <v>38227</v>
      </c>
      <c r="F121" s="93" t="str">
        <f>IF('P10'!F15="","",'P10'!F15)</f>
        <v>William Hjelde Stormoen</v>
      </c>
      <c r="G121" s="97">
        <f>IF('P10'!H15=0,"",'P10'!H15)</f>
        <v>65</v>
      </c>
      <c r="H121" s="97">
        <f>IF('P10'!I15=0,"",'P10'!I15)</f>
        <v>-69</v>
      </c>
      <c r="I121" s="97">
        <f>IF('P10'!J15=0,"",'P10'!J15)</f>
        <v>69</v>
      </c>
      <c r="J121" s="97">
        <f>IF('P10'!K15=0,"",'P10'!K15)</f>
        <v>78</v>
      </c>
      <c r="K121" s="97">
        <f>IF('P10'!L15=0,"",'P10'!L15)</f>
        <v>-81</v>
      </c>
      <c r="L121" s="97">
        <f>IF('P10'!M15=0,"",'P10'!M15)</f>
        <v>81</v>
      </c>
      <c r="M121" s="97">
        <f>IF('P10'!N15=0,"",'P10'!N15)</f>
        <v>69</v>
      </c>
      <c r="N121" s="97">
        <f>IF('P10'!O15=0,"",'P10'!O15)</f>
        <v>81</v>
      </c>
      <c r="O121" s="97">
        <f>IF('P10'!P15=0,"",'P10'!P15)</f>
        <v>150</v>
      </c>
      <c r="P121" s="94">
        <f>IF('P10'!Q15=0,"",'P10'!Q15)</f>
        <v>180.06028773705825</v>
      </c>
      <c r="R121" s="173">
        <f t="shared" si="17"/>
        <v>180.06028773705825</v>
      </c>
      <c r="U121" s="178">
        <f t="shared" si="18"/>
        <v>69</v>
      </c>
      <c r="V121" s="178">
        <f t="shared" si="19"/>
        <v>81</v>
      </c>
      <c r="W121" s="170"/>
    </row>
    <row r="122" spans="1:23" s="99" customFormat="1" ht="18" x14ac:dyDescent="0.4">
      <c r="A122" s="90"/>
      <c r="B122" s="91">
        <f>IF('P10'!A17="","",'P10'!A17)</f>
        <v>67</v>
      </c>
      <c r="C122" s="94">
        <f>IF('P10'!B17="","",'P10'!B17)</f>
        <v>61.14</v>
      </c>
      <c r="D122" s="91" t="str">
        <f>IF('P10'!C17="","",'P10'!C17)</f>
        <v>UM</v>
      </c>
      <c r="E122" s="92">
        <f>IF('P10'!D17="","",'P10'!D17)</f>
        <v>37999</v>
      </c>
      <c r="F122" s="93" t="str">
        <f>IF('P10'!F17="","",'P10'!F17)</f>
        <v>Lasse Bye</v>
      </c>
      <c r="G122" s="97">
        <f>IF('P10'!H17=0,"",'P10'!H17)</f>
        <v>54</v>
      </c>
      <c r="H122" s="97">
        <f>IF('P10'!I17=0,"",'P10'!I17)</f>
        <v>58</v>
      </c>
      <c r="I122" s="97">
        <f>IF('P10'!J17=0,"",'P10'!J17)</f>
        <v>62</v>
      </c>
      <c r="J122" s="97">
        <f>IF('P10'!K17=0,"",'P10'!K17)</f>
        <v>68</v>
      </c>
      <c r="K122" s="97">
        <f>IF('P10'!L17=0,"",'P10'!L17)</f>
        <v>73</v>
      </c>
      <c r="L122" s="97">
        <f>IF('P10'!M17=0,"",'P10'!M17)</f>
        <v>77</v>
      </c>
      <c r="M122" s="97">
        <f>IF('P10'!N17=0,"",'P10'!N17)</f>
        <v>62</v>
      </c>
      <c r="N122" s="97">
        <f>IF('P10'!O17=0,"",'P10'!O17)</f>
        <v>77</v>
      </c>
      <c r="O122" s="97">
        <f>IF('P10'!P17=0,"",'P10'!P17)</f>
        <v>139</v>
      </c>
      <c r="P122" s="94">
        <f>IF('P10'!Q17=0,"",'P10'!Q17)</f>
        <v>199.8601256244603</v>
      </c>
      <c r="R122" s="173">
        <f t="shared" si="17"/>
        <v>199.8601256244603</v>
      </c>
      <c r="U122" s="178">
        <f t="shared" si="18"/>
        <v>62</v>
      </c>
      <c r="V122" s="178">
        <f t="shared" si="19"/>
        <v>77</v>
      </c>
      <c r="W122" s="170"/>
    </row>
    <row r="123" spans="1:23" ht="14" customHeight="1" x14ac:dyDescent="0.4">
      <c r="A123" s="40"/>
      <c r="B123" s="40"/>
      <c r="C123" s="106"/>
      <c r="D123" s="40"/>
      <c r="E123" s="42"/>
      <c r="F123" s="105"/>
      <c r="G123" s="105"/>
      <c r="H123" s="105"/>
      <c r="I123" s="105"/>
      <c r="J123" s="105"/>
      <c r="K123" s="105"/>
      <c r="L123" s="105"/>
      <c r="M123" s="95"/>
      <c r="N123" s="95"/>
      <c r="O123" s="95"/>
      <c r="P123" s="106"/>
    </row>
    <row r="124" spans="1:23" s="45" customFormat="1" ht="33" x14ac:dyDescent="0.55000000000000004">
      <c r="A124" s="214" t="s">
        <v>48</v>
      </c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R124" s="168" t="s">
        <v>69</v>
      </c>
      <c r="U124" s="176"/>
      <c r="V124" s="176"/>
      <c r="W124" s="172"/>
    </row>
    <row r="125" spans="1:23" ht="14" customHeight="1" x14ac:dyDescent="0.4">
      <c r="A125" s="40"/>
      <c r="B125" s="40"/>
      <c r="C125" s="106"/>
      <c r="D125" s="40"/>
      <c r="E125" s="42"/>
      <c r="F125" s="105"/>
      <c r="G125" s="105"/>
      <c r="H125" s="105"/>
      <c r="I125" s="105"/>
      <c r="J125" s="105"/>
      <c r="K125" s="105"/>
      <c r="L125" s="105"/>
      <c r="M125" s="95"/>
      <c r="N125" s="95"/>
      <c r="O125" s="95"/>
      <c r="P125" s="106"/>
    </row>
    <row r="126" spans="1:23" s="102" customFormat="1" ht="28" x14ac:dyDescent="0.6">
      <c r="A126" s="103">
        <v>1</v>
      </c>
      <c r="B126" s="209" t="s">
        <v>61</v>
      </c>
      <c r="C126" s="209"/>
      <c r="D126" s="209"/>
      <c r="E126" s="209"/>
      <c r="F126" s="209"/>
      <c r="G126" s="133"/>
      <c r="H126" s="133"/>
      <c r="I126" s="133"/>
      <c r="J126" s="133"/>
      <c r="K126" s="133"/>
      <c r="L126" s="133"/>
      <c r="M126" s="104"/>
      <c r="N126" s="104"/>
      <c r="O126" s="104"/>
      <c r="P126" s="131">
        <f>IF(P131="",SUM(P127:P131),(SUM(P127:P131)-MIN(P127:P131)))</f>
        <v>915.79886139506743</v>
      </c>
      <c r="R126" s="168">
        <f>IF(R131="",SUM(R127:R131),(SUM(R127:R131)-MIN(R127:R131)))</f>
        <v>915.79886139506743</v>
      </c>
      <c r="U126" s="177"/>
      <c r="V126" s="177"/>
      <c r="W126" s="171"/>
    </row>
    <row r="127" spans="1:23" s="99" customFormat="1" ht="18" x14ac:dyDescent="0.4">
      <c r="A127" s="90"/>
      <c r="B127" s="91">
        <f>IF('P11'!A11="","",'P11'!A11)</f>
        <v>59</v>
      </c>
      <c r="C127" s="94">
        <f>IF('P11'!B11="","",'P11'!B11)</f>
        <v>58.1</v>
      </c>
      <c r="D127" s="91" t="str">
        <f>IF('P11'!C11="","",'P11'!C11)</f>
        <v>SK</v>
      </c>
      <c r="E127" s="92">
        <f>IF('P11'!D11="","",'P11'!D11)</f>
        <v>32270</v>
      </c>
      <c r="F127" s="93" t="str">
        <f>IF('P11'!F11="","",'P11'!F11)</f>
        <v>Iris Luna Milstein</v>
      </c>
      <c r="G127" s="97">
        <f>IF('P11'!H11=0,"",'P11'!H11)</f>
        <v>49</v>
      </c>
      <c r="H127" s="97">
        <f>IF('P11'!I11=0,"",'P11'!I11)</f>
        <v>52</v>
      </c>
      <c r="I127" s="97">
        <f>IF('P11'!J11=0,"",'P11'!J11)</f>
        <v>54</v>
      </c>
      <c r="J127" s="97">
        <f>IF('P11'!K11=0,"",'P11'!K11)</f>
        <v>68</v>
      </c>
      <c r="K127" s="97">
        <f>IF('P11'!L11=0,"",'P11'!L11)</f>
        <v>72</v>
      </c>
      <c r="L127" s="97">
        <f>IF('P11'!M11=0,"",'P11'!M11)</f>
        <v>74</v>
      </c>
      <c r="M127" s="97">
        <f>IF('P11'!N11=0,"",'P11'!N11)</f>
        <v>54</v>
      </c>
      <c r="N127" s="97">
        <f>IF('P11'!O11=0,"",'P11'!O11)</f>
        <v>74</v>
      </c>
      <c r="O127" s="97">
        <f>IF('P11'!P11=0,"",'P11'!P11)</f>
        <v>128</v>
      </c>
      <c r="P127" s="94">
        <f>IF('P11'!Q11=0,"",'P11'!Q11)</f>
        <v>176.59706672385457</v>
      </c>
      <c r="R127" s="173">
        <f>IF((U127+V127)="","",IF(C127="","",IF(OR(D127="UK",D127="JK",D127="SK",D127="K1",D127="K2",D127="K3",D127="K4",D127="K5",D127="K6",D127="K7",D127="K8",D127="K9",D127="K10"),IF(C127&gt;153.655,(U127+V127),IF(C127&lt;28,10^(0.783497476*LOG10(28/153.655)^2)*(U127+V127),10^(0.783497476*LOG10(C127/153.655)^2)*(U127+V127))),IF(C127&gt;175.508,(U127+V127),IF(C127&lt;32,10^(0.75194503*LOG10(32/175.508)^2)*(U127+V127),10^(0.75194503*LOG10(C127/175.508)^2)*(U127+V127))))))</f>
        <v>176.59706672385457</v>
      </c>
      <c r="U127" s="178">
        <f>IF(MAX(IF(ISNUMBER(G127),G127,IF(LEN(G127)&lt;2,0,VALUE(LEFT(G127,LEN(G127)-1)))),IF(ISNUMBER(H127),H127,IF(LEN(H127)&lt;2,0,VALUE(LEFT(H127,LEN(H127)-1)))),IF(ISNUMBER(I127),I127,IF(LEN(I127)&lt;2,0,VALUE(LEFT(I127,LEN(I127)-1)))))&lt;0,0,MAX(IF(ISNUMBER(G127),G127,IF(LEN(G127)&lt;2,0,VALUE(LEFT(G127,LEN(G127)-1)))),IF(ISNUMBER(H127),H127,IF(LEN(H127)&lt;2,0,VALUE(LEFT(H127,LEN(H127)-1)))),IF(ISNUMBER(I127),I127,IF(LEN(I127)&lt;2,0,VALUE(LEFT(I127,LEN(I127)-1))))))</f>
        <v>54</v>
      </c>
      <c r="V127" s="178">
        <f>IF(MAX(IF(ISNUMBER(J127),J127,IF(LEN(J127)&lt;2,0,VALUE(LEFT(J127,LEN(J127)-1)))),IF(ISNUMBER(K127),K127,IF(LEN(K127)&lt;2,0,VALUE(LEFT(K127,LEN(K127)-1)))),IF(ISNUMBER(L127),L127,IF(LEN(L127)&lt;2,0,VALUE(LEFT(L127,LEN(L127)-1)))))&lt;0,0,MAX(IF(ISNUMBER(J127),J127,IF(LEN(J127)&lt;2,0,VALUE(LEFT(J127,LEN(J127)-1)))),IF(ISNUMBER(K127),K127,IF(LEN(K127)&lt;2,0,VALUE(LEFT(K127,LEN(K127)-1)))),IF(ISNUMBER(L127),L127,IF(LEN(L127)&lt;2,0,VALUE(LEFT(L127,LEN(L127)-1))))))</f>
        <v>74</v>
      </c>
      <c r="W127" s="170"/>
    </row>
    <row r="128" spans="1:23" s="99" customFormat="1" ht="18" x14ac:dyDescent="0.4">
      <c r="A128" s="90"/>
      <c r="B128" s="91">
        <f>IF('P11'!A16="","",'P11'!A16)</f>
        <v>59</v>
      </c>
      <c r="C128" s="94">
        <f>IF('P11'!B16="","",'P11'!B16)</f>
        <v>55.18</v>
      </c>
      <c r="D128" s="91" t="str">
        <f>IF('P11'!C16="","",'P11'!C16)</f>
        <v>SK</v>
      </c>
      <c r="E128" s="92">
        <f>IF('P11'!D16="","",'P11'!D16)</f>
        <v>33705</v>
      </c>
      <c r="F128" s="93" t="str">
        <f>IF('P11'!F16="","",'P11'!F16)</f>
        <v>Karoline Linga</v>
      </c>
      <c r="G128" s="97">
        <f>IF('P11'!H16=0,"",'P11'!H16)</f>
        <v>60</v>
      </c>
      <c r="H128" s="97">
        <f>IF('P11'!I16=0,"",'P11'!I16)</f>
        <v>-63</v>
      </c>
      <c r="I128" s="97">
        <f>IF('P11'!J16=0,"",'P11'!J16)</f>
        <v>-63</v>
      </c>
      <c r="J128" s="97">
        <f>IF('P11'!K16=0,"",'P11'!K16)</f>
        <v>70</v>
      </c>
      <c r="K128" s="97">
        <f>IF('P11'!L16=0,"",'P11'!L16)</f>
        <v>75</v>
      </c>
      <c r="L128" s="97">
        <f>IF('P11'!M16=0,"",'P11'!M16)</f>
        <v>-78</v>
      </c>
      <c r="M128" s="97">
        <f>IF('P11'!N16=0,"",'P11'!N16)</f>
        <v>60</v>
      </c>
      <c r="N128" s="97">
        <f>IF('P11'!O16=0,"",'P11'!O16)</f>
        <v>75</v>
      </c>
      <c r="O128" s="97">
        <f>IF('P11'!P16=0,"",'P11'!P16)</f>
        <v>135</v>
      </c>
      <c r="P128" s="94">
        <f>IF('P11'!Q16=0,"",'P11'!Q16)</f>
        <v>192.89547125233628</v>
      </c>
      <c r="R128" s="173">
        <f>IF((U128+V128)="","",IF(C128="","",IF(OR(D128="UK",D128="JK",D128="SK",D128="K1",D128="K2",D128="K3",D128="K4",D128="K5",D128="K6",D128="K7",D128="K8",D128="K9",D128="K10"),IF(C128&gt;153.655,(U128+V128),IF(C128&lt;28,10^(0.783497476*LOG10(28/153.655)^2)*(U128+V128),10^(0.783497476*LOG10(C128/153.655)^2)*(U128+V128))),IF(C128&gt;175.508,(U128+V128),IF(C128&lt;32,10^(0.75194503*LOG10(32/175.508)^2)*(U128+V128),10^(0.75194503*LOG10(C128/175.508)^2)*(U128+V128))))))</f>
        <v>192.89547125233628</v>
      </c>
      <c r="U128" s="178">
        <f>IF(MAX(IF(ISNUMBER(G128),G128,IF(LEN(G128)&lt;2,0,VALUE(LEFT(G128,LEN(G128)-1)))),IF(ISNUMBER(H128),H128,IF(LEN(H128)&lt;2,0,VALUE(LEFT(H128,LEN(H128)-1)))),IF(ISNUMBER(I128),I128,IF(LEN(I128)&lt;2,0,VALUE(LEFT(I128,LEN(I128)-1)))))&lt;0,0,MAX(IF(ISNUMBER(G128),G128,IF(LEN(G128)&lt;2,0,VALUE(LEFT(G128,LEN(G128)-1)))),IF(ISNUMBER(H128),H128,IF(LEN(H128)&lt;2,0,VALUE(LEFT(H128,LEN(H128)-1)))),IF(ISNUMBER(I128),I128,IF(LEN(I128)&lt;2,0,VALUE(LEFT(I128,LEN(I128)-1))))))</f>
        <v>60</v>
      </c>
      <c r="V128" s="178">
        <f>IF(MAX(IF(ISNUMBER(J128),J128,IF(LEN(J128)&lt;2,0,VALUE(LEFT(J128,LEN(J128)-1)))),IF(ISNUMBER(K128),K128,IF(LEN(K128)&lt;2,0,VALUE(LEFT(K128,LEN(K128)-1)))),IF(ISNUMBER(L128),L128,IF(LEN(L128)&lt;2,0,VALUE(LEFT(L128,LEN(L128)-1)))))&lt;0,0,MAX(IF(ISNUMBER(J128),J128,IF(LEN(J128)&lt;2,0,VALUE(LEFT(J128,LEN(J128)-1)))),IF(ISNUMBER(K128),K128,IF(LEN(K128)&lt;2,0,VALUE(LEFT(K128,LEN(K128)-1)))),IF(ISNUMBER(L128),L128,IF(LEN(L128)&lt;2,0,VALUE(LEFT(L128,LEN(L128)-1))))))</f>
        <v>75</v>
      </c>
      <c r="W128" s="170"/>
    </row>
    <row r="129" spans="1:23" s="99" customFormat="1" ht="18" x14ac:dyDescent="0.4">
      <c r="A129" s="90"/>
      <c r="B129" s="91" t="str">
        <f>IF('P12'!A9="","",'P12'!A9)</f>
        <v>+87</v>
      </c>
      <c r="C129" s="94">
        <f>IF('P12'!B9="","",'P12'!B9)</f>
        <v>87.84</v>
      </c>
      <c r="D129" s="91" t="str">
        <f>IF('P12'!C9="","",'P12'!C9)</f>
        <v>SK</v>
      </c>
      <c r="E129" s="92">
        <f>IF('P12'!D9="","",'P12'!D9)</f>
        <v>33918</v>
      </c>
      <c r="F129" s="93" t="str">
        <f>IF('P12'!F9="","",'P12'!F9)</f>
        <v>Lone Kalland</v>
      </c>
      <c r="G129" s="97">
        <f>IF('P12'!H9=0,"",'P12'!H9)</f>
        <v>-85</v>
      </c>
      <c r="H129" s="97">
        <f>IF('P12'!I9=0,"",'P12'!I9)</f>
        <v>85</v>
      </c>
      <c r="I129" s="97">
        <f>IF('P12'!J9=0,"",'P12'!J9)</f>
        <v>88</v>
      </c>
      <c r="J129" s="97">
        <f>IF('P12'!K9=0,"",'P12'!K9)</f>
        <v>106</v>
      </c>
      <c r="K129" s="97">
        <f>IF('P12'!L9=0,"",'P12'!L9)</f>
        <v>110</v>
      </c>
      <c r="L129" s="97">
        <f>IF('P12'!M9=0,"",'P12'!M9)</f>
        <v>112</v>
      </c>
      <c r="M129" s="97">
        <f>IF('P12'!N9=0,"",'P12'!N9)</f>
        <v>88</v>
      </c>
      <c r="N129" s="97">
        <f>IF('P12'!O9=0,"",'P12'!O9)</f>
        <v>112</v>
      </c>
      <c r="O129" s="97">
        <f>IF('P12'!P9=0,"",'P12'!P9)</f>
        <v>200</v>
      </c>
      <c r="P129" s="94">
        <f>IF('P12'!Q9=0,"",'P12'!Q9)</f>
        <v>222.45352999519855</v>
      </c>
      <c r="R129" s="173">
        <f>IF((U129+V129)="","",IF(C129="","",IF(OR(D129="UK",D129="JK",D129="SK",D129="K1",D129="K2",D129="K3",D129="K4",D129="K5",D129="K6",D129="K7",D129="K8",D129="K9",D129="K10"),IF(C129&gt;153.655,(U129+V129),IF(C129&lt;28,10^(0.783497476*LOG10(28/153.655)^2)*(U129+V129),10^(0.783497476*LOG10(C129/153.655)^2)*(U129+V129))),IF(C129&gt;175.508,(U129+V129),IF(C129&lt;32,10^(0.75194503*LOG10(32/175.508)^2)*(U129+V129),10^(0.75194503*LOG10(C129/175.508)^2)*(U129+V129))))))</f>
        <v>222.45352999519855</v>
      </c>
      <c r="U129" s="178">
        <f>IF(MAX(IF(ISNUMBER(G129),G129,IF(LEN(G129)&lt;2,0,VALUE(LEFT(G129,LEN(G129)-1)))),IF(ISNUMBER(H129),H129,IF(LEN(H129)&lt;2,0,VALUE(LEFT(H129,LEN(H129)-1)))),IF(ISNUMBER(I129),I129,IF(LEN(I129)&lt;2,0,VALUE(LEFT(I129,LEN(I129)-1)))))&lt;0,0,MAX(IF(ISNUMBER(G129),G129,IF(LEN(G129)&lt;2,0,VALUE(LEFT(G129,LEN(G129)-1)))),IF(ISNUMBER(H129),H129,IF(LEN(H129)&lt;2,0,VALUE(LEFT(H129,LEN(H129)-1)))),IF(ISNUMBER(I129),I129,IF(LEN(I129)&lt;2,0,VALUE(LEFT(I129,LEN(I129)-1))))))</f>
        <v>88</v>
      </c>
      <c r="V129" s="178">
        <f>IF(MAX(IF(ISNUMBER(J129),J129,IF(LEN(J129)&lt;2,0,VALUE(LEFT(J129,LEN(J129)-1)))),IF(ISNUMBER(K129),K129,IF(LEN(K129)&lt;2,0,VALUE(LEFT(K129,LEN(K129)-1)))),IF(ISNUMBER(L129),L129,IF(LEN(L129)&lt;2,0,VALUE(LEFT(L129,LEN(L129)-1)))))&lt;0,0,MAX(IF(ISNUMBER(J129),J129,IF(LEN(J129)&lt;2,0,VALUE(LEFT(J129,LEN(J129)-1)))),IF(ISNUMBER(K129),K129,IF(LEN(K129)&lt;2,0,VALUE(LEFT(K129,LEN(K129)-1)))),IF(ISNUMBER(L129),L129,IF(LEN(L129)&lt;2,0,VALUE(LEFT(L129,LEN(L129)-1))))))</f>
        <v>112</v>
      </c>
      <c r="W129" s="170"/>
    </row>
    <row r="130" spans="1:23" s="99" customFormat="1" ht="18" x14ac:dyDescent="0.4">
      <c r="A130" s="90"/>
      <c r="B130" s="91">
        <f>IF('P12'!A12="","",'P12'!A12)</f>
        <v>64</v>
      </c>
      <c r="C130" s="94">
        <f>IF('P12'!B12="","",'P12'!B12)</f>
        <v>59.64</v>
      </c>
      <c r="D130" s="91" t="str">
        <f>IF('P12'!C12="","",'P12'!C12)</f>
        <v>SK</v>
      </c>
      <c r="E130" s="92">
        <f>IF('P12'!D12="","",'P12'!D12)</f>
        <v>32737</v>
      </c>
      <c r="F130" s="93" t="str">
        <f>IF('P12'!F12="","",'P12'!F12)</f>
        <v>Ine Andersson</v>
      </c>
      <c r="G130" s="97">
        <f>IF('P12'!H12=0,"",'P12'!H12)</f>
        <v>78</v>
      </c>
      <c r="H130" s="97">
        <f>IF('P12'!I12=0,"",'P12'!I12)</f>
        <v>81</v>
      </c>
      <c r="I130" s="97">
        <f>IF('P12'!J12=0,"",'P12'!J12)</f>
        <v>84</v>
      </c>
      <c r="J130" s="97">
        <f>IF('P12'!K12=0,"",'P12'!K12)</f>
        <v>100</v>
      </c>
      <c r="K130" s="97">
        <f>IF('P12'!L12=0,"",'P12'!L12)</f>
        <v>-105</v>
      </c>
      <c r="L130" s="97">
        <f>IF('P12'!M12=0,"",'P12'!M12)</f>
        <v>105</v>
      </c>
      <c r="M130" s="97">
        <f>IF('P12'!N12=0,"",'P12'!N12)</f>
        <v>84</v>
      </c>
      <c r="N130" s="97">
        <f>IF('P12'!O12=0,"",'P12'!O12)</f>
        <v>105</v>
      </c>
      <c r="O130" s="97">
        <f>IF('P12'!P12=0,"",'P12'!P12)</f>
        <v>189</v>
      </c>
      <c r="P130" s="94">
        <f>IF('P12'!Q12=0,"",'P12'!Q12)</f>
        <v>256.34025838315915</v>
      </c>
      <c r="R130" s="173">
        <f>IF((U130+V130)="","",IF(C130="","",IF(OR(D130="UK",D130="JK",D130="SK",D130="K1",D130="K2",D130="K3",D130="K4",D130="K5",D130="K6",D130="K7",D130="K8",D130="K9",D130="K10"),IF(C130&gt;153.655,(U130+V130),IF(C130&lt;28,10^(0.783497476*LOG10(28/153.655)^2)*(U130+V130),10^(0.783497476*LOG10(C130/153.655)^2)*(U130+V130))),IF(C130&gt;175.508,(U130+V130),IF(C130&lt;32,10^(0.75194503*LOG10(32/175.508)^2)*(U130+V130),10^(0.75194503*LOG10(C130/175.508)^2)*(U130+V130))))))</f>
        <v>256.34025838315915</v>
      </c>
      <c r="U130" s="178">
        <f>IF(MAX(IF(ISNUMBER(G130),G130,IF(LEN(G130)&lt;2,0,VALUE(LEFT(G130,LEN(G130)-1)))),IF(ISNUMBER(H130),H130,IF(LEN(H130)&lt;2,0,VALUE(LEFT(H130,LEN(H130)-1)))),IF(ISNUMBER(I130),I130,IF(LEN(I130)&lt;2,0,VALUE(LEFT(I130,LEN(I130)-1)))))&lt;0,0,MAX(IF(ISNUMBER(G130),G130,IF(LEN(G130)&lt;2,0,VALUE(LEFT(G130,LEN(G130)-1)))),IF(ISNUMBER(H130),H130,IF(LEN(H130)&lt;2,0,VALUE(LEFT(H130,LEN(H130)-1)))),IF(ISNUMBER(I130),I130,IF(LEN(I130)&lt;2,0,VALUE(LEFT(I130,LEN(I130)-1))))))</f>
        <v>84</v>
      </c>
      <c r="V130" s="178">
        <f>IF(MAX(IF(ISNUMBER(J130),J130,IF(LEN(J130)&lt;2,0,VALUE(LEFT(J130,LEN(J130)-1)))),IF(ISNUMBER(K130),K130,IF(LEN(K130)&lt;2,0,VALUE(LEFT(K130,LEN(K130)-1)))),IF(ISNUMBER(L130),L130,IF(LEN(L130)&lt;2,0,VALUE(LEFT(L130,LEN(L130)-1)))))&lt;0,0,MAX(IF(ISNUMBER(J130),J130,IF(LEN(J130)&lt;2,0,VALUE(LEFT(J130,LEN(J130)-1)))),IF(ISNUMBER(K130),K130,IF(LEN(K130)&lt;2,0,VALUE(LEFT(K130,LEN(K130)-1)))),IF(ISNUMBER(L130),L130,IF(LEN(L130)&lt;2,0,VALUE(LEFT(L130,LEN(L130)-1))))))</f>
        <v>105</v>
      </c>
      <c r="W130" s="170"/>
    </row>
    <row r="131" spans="1:23" s="99" customFormat="1" ht="18" x14ac:dyDescent="0.4">
      <c r="A131" s="90"/>
      <c r="B131" s="91">
        <f>IF('P12'!A17="","",'P12'!A17)</f>
        <v>71</v>
      </c>
      <c r="C131" s="94">
        <f>IF('P12'!B17="","",'P12'!B17)</f>
        <v>66.94</v>
      </c>
      <c r="D131" s="91" t="str">
        <f>IF('P12'!C17="","",'P12'!C17)</f>
        <v>SK</v>
      </c>
      <c r="E131" s="92">
        <f>IF('P12'!D17="","",'P12'!D17)</f>
        <v>33735</v>
      </c>
      <c r="F131" s="93" t="str">
        <f>IF('P12'!F17="","",'P12'!F17)</f>
        <v>Marit Årdalsbakke</v>
      </c>
      <c r="G131" s="97">
        <f>IF('P12'!H17=0,"",'P12'!H17)</f>
        <v>83</v>
      </c>
      <c r="H131" s="97">
        <f>IF('P12'!I17=0,"",'P12'!I17)</f>
        <v>86</v>
      </c>
      <c r="I131" s="97">
        <f>IF('P12'!J17=0,"",'P12'!J17)</f>
        <v>88</v>
      </c>
      <c r="J131" s="97">
        <f>IF('P12'!K17=0,"",'P12'!K17)</f>
        <v>98</v>
      </c>
      <c r="K131" s="97">
        <f>IF('P12'!L17=0,"",'P12'!L17)</f>
        <v>102</v>
      </c>
      <c r="L131" s="97">
        <f>IF('P12'!M17=0,"",'P12'!M17)</f>
        <v>105</v>
      </c>
      <c r="M131" s="97">
        <f>IF('P12'!N17=0,"",'P12'!N17)</f>
        <v>88</v>
      </c>
      <c r="N131" s="97">
        <f>IF('P12'!O17=0,"",'P12'!O17)</f>
        <v>105</v>
      </c>
      <c r="O131" s="97">
        <f>IF('P12'!P17=0,"",'P12'!P17)</f>
        <v>193</v>
      </c>
      <c r="P131" s="94">
        <f>IF('P12'!Q17=0,"",'P12'!Q17)</f>
        <v>244.10960176437337</v>
      </c>
      <c r="R131" s="173">
        <f>IF((U131+V131)="","",IF(C131="","",IF(OR(D131="UK",D131="JK",D131="SK",D131="K1",D131="K2",D131="K3",D131="K4",D131="K5",D131="K6",D131="K7",D131="K8",D131="K9",D131="K10"),IF(C131&gt;153.655,(U131+V131),IF(C131&lt;28,10^(0.783497476*LOG10(28/153.655)^2)*(U131+V131),10^(0.783497476*LOG10(C131/153.655)^2)*(U131+V131))),IF(C131&gt;175.508,(U131+V131),IF(C131&lt;32,10^(0.75194503*LOG10(32/175.508)^2)*(U131+V131),10^(0.75194503*LOG10(C131/175.508)^2)*(U131+V131))))))</f>
        <v>244.10960176437337</v>
      </c>
      <c r="U131" s="178">
        <f>IF(MAX(IF(ISNUMBER(G131),G131,IF(LEN(G131)&lt;2,0,VALUE(LEFT(G131,LEN(G131)-1)))),IF(ISNUMBER(H131),H131,IF(LEN(H131)&lt;2,0,VALUE(LEFT(H131,LEN(H131)-1)))),IF(ISNUMBER(I131),I131,IF(LEN(I131)&lt;2,0,VALUE(LEFT(I131,LEN(I131)-1)))))&lt;0,0,MAX(IF(ISNUMBER(G131),G131,IF(LEN(G131)&lt;2,0,VALUE(LEFT(G131,LEN(G131)-1)))),IF(ISNUMBER(H131),H131,IF(LEN(H131)&lt;2,0,VALUE(LEFT(H131,LEN(H131)-1)))),IF(ISNUMBER(I131),I131,IF(LEN(I131)&lt;2,0,VALUE(LEFT(I131,LEN(I131)-1))))))</f>
        <v>88</v>
      </c>
      <c r="V131" s="178">
        <f>IF(MAX(IF(ISNUMBER(J131),J131,IF(LEN(J131)&lt;2,0,VALUE(LEFT(J131,LEN(J131)-1)))),IF(ISNUMBER(K131),K131,IF(LEN(K131)&lt;2,0,VALUE(LEFT(K131,LEN(K131)-1)))),IF(ISNUMBER(L131),L131,IF(LEN(L131)&lt;2,0,VALUE(LEFT(L131,LEN(L131)-1)))))&lt;0,0,MAX(IF(ISNUMBER(J131),J131,IF(LEN(J131)&lt;2,0,VALUE(LEFT(J131,LEN(J131)-1)))),IF(ISNUMBER(K131),K131,IF(LEN(K131)&lt;2,0,VALUE(LEFT(K131,LEN(K131)-1)))),IF(ISNUMBER(L131),L131,IF(LEN(L131)&lt;2,0,VALUE(LEFT(L131,LEN(L131)-1))))))</f>
        <v>105</v>
      </c>
      <c r="W131" s="170"/>
    </row>
    <row r="132" spans="1:23" s="102" customFormat="1" ht="28" x14ac:dyDescent="0.6">
      <c r="A132" s="103">
        <v>2</v>
      </c>
      <c r="B132" s="209" t="s">
        <v>56</v>
      </c>
      <c r="C132" s="209"/>
      <c r="D132" s="209"/>
      <c r="E132" s="209"/>
      <c r="F132" s="209"/>
      <c r="G132" s="133"/>
      <c r="H132" s="133"/>
      <c r="I132" s="133"/>
      <c r="J132" s="133"/>
      <c r="K132" s="133"/>
      <c r="L132" s="133"/>
      <c r="M132" s="104"/>
      <c r="N132" s="104"/>
      <c r="O132" s="104"/>
      <c r="P132" s="131">
        <f>IF(P137="",SUM(P133:P137),(SUM(P133:P137)-MIN(P133:P137)))</f>
        <v>902.48295065504317</v>
      </c>
      <c r="R132" s="168">
        <f>IF(R137="",SUM(R133:R137),(SUM(R133:R137)-MIN(R133:R137)))</f>
        <v>902.48295065504317</v>
      </c>
      <c r="U132" s="177"/>
      <c r="V132" s="177"/>
      <c r="W132" s="171"/>
    </row>
    <row r="133" spans="1:23" s="99" customFormat="1" ht="18" x14ac:dyDescent="0.4">
      <c r="A133" s="90"/>
      <c r="B133" s="91">
        <f>IF('P11'!A12="","",'P11'!A12)</f>
        <v>64</v>
      </c>
      <c r="C133" s="94">
        <f>IF('P11'!B12="","",'P11'!B12)</f>
        <v>61.4</v>
      </c>
      <c r="D133" s="91" t="str">
        <f>IF('P11'!C12="","",'P11'!C12)</f>
        <v>SK</v>
      </c>
      <c r="E133" s="92">
        <f>IF('P11'!D12="","",'P11'!D12)</f>
        <v>31822</v>
      </c>
      <c r="F133" s="93" t="str">
        <f>IF('P11'!F12="","",'P11'!F12)</f>
        <v>Sanna Uppling</v>
      </c>
      <c r="G133" s="97">
        <f>IF('P11'!H12=0,"",'P11'!H12)</f>
        <v>64</v>
      </c>
      <c r="H133" s="97">
        <f>IF('P11'!I12=0,"",'P11'!I12)</f>
        <v>67</v>
      </c>
      <c r="I133" s="97">
        <f>IF('P11'!J12=0,"",'P11'!J12)</f>
        <v>-70</v>
      </c>
      <c r="J133" s="97">
        <f>IF('P11'!K12=0,"",'P11'!K12)</f>
        <v>84</v>
      </c>
      <c r="K133" s="97">
        <f>IF('P11'!L12=0,"",'P11'!L12)</f>
        <v>88</v>
      </c>
      <c r="L133" s="97">
        <f>IF('P11'!M12=0,"",'P11'!M12)</f>
        <v>-91</v>
      </c>
      <c r="M133" s="97">
        <f>IF('P11'!N12=0,"",'P11'!N12)</f>
        <v>67</v>
      </c>
      <c r="N133" s="97">
        <f>IF('P11'!O12=0,"",'P11'!O12)</f>
        <v>88</v>
      </c>
      <c r="O133" s="97">
        <f>IF('P11'!P12=0,"",'P11'!P12)</f>
        <v>155</v>
      </c>
      <c r="P133" s="94">
        <f>IF('P11'!Q12=0,"",'P11'!Q12)</f>
        <v>206.38441214387942</v>
      </c>
      <c r="R133" s="173">
        <f>IF((U133+V133)="","",IF(C133="","",IF(OR(D133="UK",D133="JK",D133="SK",D133="K1",D133="K2",D133="K3",D133="K4",D133="K5",D133="K6",D133="K7",D133="K8",D133="K9",D133="K10"),IF(C133&gt;153.655,(U133+V133),IF(C133&lt;28,10^(0.783497476*LOG10(28/153.655)^2)*(U133+V133),10^(0.783497476*LOG10(C133/153.655)^2)*(U133+V133))),IF(C133&gt;175.508,(U133+V133),IF(C133&lt;32,10^(0.75194503*LOG10(32/175.508)^2)*(U133+V133),10^(0.75194503*LOG10(C133/175.508)^2)*(U133+V133))))))</f>
        <v>206.38441214387942</v>
      </c>
      <c r="U133" s="178">
        <f>IF(MAX(IF(ISNUMBER(G133),G133,IF(LEN(G133)&lt;2,0,VALUE(LEFT(G133,LEN(G133)-1)))),IF(ISNUMBER(H133),H133,IF(LEN(H133)&lt;2,0,VALUE(LEFT(H133,LEN(H133)-1)))),IF(ISNUMBER(I133),I133,IF(LEN(I133)&lt;2,0,VALUE(LEFT(I133,LEN(I133)-1)))))&lt;0,0,MAX(IF(ISNUMBER(G133),G133,IF(LEN(G133)&lt;2,0,VALUE(LEFT(G133,LEN(G133)-1)))),IF(ISNUMBER(H133),H133,IF(LEN(H133)&lt;2,0,VALUE(LEFT(H133,LEN(H133)-1)))),IF(ISNUMBER(I133),I133,IF(LEN(I133)&lt;2,0,VALUE(LEFT(I133,LEN(I133)-1))))))</f>
        <v>67</v>
      </c>
      <c r="V133" s="178">
        <f>IF(MAX(IF(ISNUMBER(J133),J133,IF(LEN(J133)&lt;2,0,VALUE(LEFT(J133,LEN(J133)-1)))),IF(ISNUMBER(K133),K133,IF(LEN(K133)&lt;2,0,VALUE(LEFT(K133,LEN(K133)-1)))),IF(ISNUMBER(L133),L133,IF(LEN(L133)&lt;2,0,VALUE(LEFT(L133,LEN(L133)-1)))))&lt;0,0,MAX(IF(ISNUMBER(J133),J133,IF(LEN(J133)&lt;2,0,VALUE(LEFT(J133,LEN(J133)-1)))),IF(ISNUMBER(K133),K133,IF(LEN(K133)&lt;2,0,VALUE(LEFT(K133,LEN(K133)-1)))),IF(ISNUMBER(L133),L133,IF(LEN(L133)&lt;2,0,VALUE(LEFT(L133,LEN(L133)-1))))))</f>
        <v>88</v>
      </c>
      <c r="W133" s="170"/>
    </row>
    <row r="134" spans="1:23" s="99" customFormat="1" ht="18" x14ac:dyDescent="0.4">
      <c r="A134" s="90"/>
      <c r="B134" s="91">
        <f>IF('P11'!A15="","",'P11'!A15)</f>
        <v>64</v>
      </c>
      <c r="C134" s="94">
        <f>IF('P11'!B15="","",'P11'!B15)</f>
        <v>62.94</v>
      </c>
      <c r="D134" s="91" t="str">
        <f>IF('P11'!C15="","",'P11'!C15)</f>
        <v>SK</v>
      </c>
      <c r="E134" s="92">
        <f>IF('P11'!D15="","",'P11'!D15)</f>
        <v>34222</v>
      </c>
      <c r="F134" s="93" t="str">
        <f>IF('P11'!F15="","",'P11'!F15)</f>
        <v>Celine Mariell Bertheussen</v>
      </c>
      <c r="G134" s="97">
        <f>IF('P11'!H15=0,"",'P11'!H15)</f>
        <v>65</v>
      </c>
      <c r="H134" s="97">
        <f>IF('P11'!I15=0,"",'P11'!I15)</f>
        <v>68</v>
      </c>
      <c r="I134" s="97">
        <f>IF('P11'!J15=0,"",'P11'!J15)</f>
        <v>-70</v>
      </c>
      <c r="J134" s="97">
        <f>IF('P11'!K15=0,"",'P11'!K15)</f>
        <v>89</v>
      </c>
      <c r="K134" s="97">
        <f>IF('P11'!L15=0,"",'P11'!L15)</f>
        <v>93</v>
      </c>
      <c r="L134" s="97">
        <f>IF('P11'!M15=0,"",'P11'!M15)</f>
        <v>95</v>
      </c>
      <c r="M134" s="97">
        <f>IF('P11'!N15=0,"",'P11'!N15)</f>
        <v>68</v>
      </c>
      <c r="N134" s="97">
        <f>IF('P11'!O15=0,"",'P11'!O15)</f>
        <v>95</v>
      </c>
      <c r="O134" s="97">
        <f>IF('P11'!P15=0,"",'P11'!P15)</f>
        <v>163</v>
      </c>
      <c r="P134" s="94">
        <f>IF('P11'!Q15=0,"",'P11'!Q15)</f>
        <v>213.75067681856541</v>
      </c>
      <c r="R134" s="173">
        <f>IF((U134+V134)="","",IF(C134="","",IF(OR(D134="UK",D134="JK",D134="SK",D134="K1",D134="K2",D134="K3",D134="K4",D134="K5",D134="K6",D134="K7",D134="K8",D134="K9",D134="K10"),IF(C134&gt;153.655,(U134+V134),IF(C134&lt;28,10^(0.783497476*LOG10(28/153.655)^2)*(U134+V134),10^(0.783497476*LOG10(C134/153.655)^2)*(U134+V134))),IF(C134&gt;175.508,(U134+V134),IF(C134&lt;32,10^(0.75194503*LOG10(32/175.508)^2)*(U134+V134),10^(0.75194503*LOG10(C134/175.508)^2)*(U134+V134))))))</f>
        <v>213.75067681856541</v>
      </c>
      <c r="U134" s="178">
        <f>IF(MAX(IF(ISNUMBER(G134),G134,IF(LEN(G134)&lt;2,0,VALUE(LEFT(G134,LEN(G134)-1)))),IF(ISNUMBER(H134),H134,IF(LEN(H134)&lt;2,0,VALUE(LEFT(H134,LEN(H134)-1)))),IF(ISNUMBER(I134),I134,IF(LEN(I134)&lt;2,0,VALUE(LEFT(I134,LEN(I134)-1)))))&lt;0,0,MAX(IF(ISNUMBER(G134),G134,IF(LEN(G134)&lt;2,0,VALUE(LEFT(G134,LEN(G134)-1)))),IF(ISNUMBER(H134),H134,IF(LEN(H134)&lt;2,0,VALUE(LEFT(H134,LEN(H134)-1)))),IF(ISNUMBER(I134),I134,IF(LEN(I134)&lt;2,0,VALUE(LEFT(I134,LEN(I134)-1))))))</f>
        <v>68</v>
      </c>
      <c r="V134" s="178">
        <f>IF(MAX(IF(ISNUMBER(J134),J134,IF(LEN(J134)&lt;2,0,VALUE(LEFT(J134,LEN(J134)-1)))),IF(ISNUMBER(K134),K134,IF(LEN(K134)&lt;2,0,VALUE(LEFT(K134,LEN(K134)-1)))),IF(ISNUMBER(L134),L134,IF(LEN(L134)&lt;2,0,VALUE(LEFT(L134,LEN(L134)-1)))))&lt;0,0,MAX(IF(ISNUMBER(J134),J134,IF(LEN(J134)&lt;2,0,VALUE(LEFT(J134,LEN(J134)-1)))),IF(ISNUMBER(K134),K134,IF(LEN(K134)&lt;2,0,VALUE(LEFT(K134,LEN(K134)-1)))),IF(ISNUMBER(L134),L134,IF(LEN(L134)&lt;2,0,VALUE(LEFT(L134,LEN(L134)-1))))))</f>
        <v>95</v>
      </c>
      <c r="W134" s="170"/>
    </row>
    <row r="135" spans="1:23" s="99" customFormat="1" ht="18" x14ac:dyDescent="0.4">
      <c r="A135" s="90"/>
      <c r="B135" s="91">
        <f>IF('P11'!A18="","",'P11'!A18)</f>
        <v>64</v>
      </c>
      <c r="C135" s="94">
        <f>IF('P11'!B18="","",'P11'!B18)</f>
        <v>63.74</v>
      </c>
      <c r="D135" s="91" t="str">
        <f>IF('P11'!C18="","",'P11'!C18)</f>
        <v>SK</v>
      </c>
      <c r="E135" s="92">
        <f>IF('P11'!D18="","",'P11'!D18)</f>
        <v>34764</v>
      </c>
      <c r="F135" s="93" t="str">
        <f>IF('P11'!F18="","",'P11'!F18)</f>
        <v>Lena Amalie Richter</v>
      </c>
      <c r="G135" s="97">
        <f>IF('P11'!H18=0,"",'P11'!H18)</f>
        <v>72</v>
      </c>
      <c r="H135" s="97">
        <f>IF('P11'!I18=0,"",'P11'!I18)</f>
        <v>76</v>
      </c>
      <c r="I135" s="97">
        <f>IF('P11'!J18=0,"",'P11'!J18)</f>
        <v>-80</v>
      </c>
      <c r="J135" s="97">
        <f>IF('P11'!K18=0,"",'P11'!K18)</f>
        <v>92</v>
      </c>
      <c r="K135" s="97">
        <f>IF('P11'!L18=0,"",'P11'!L18)</f>
        <v>96</v>
      </c>
      <c r="L135" s="97">
        <f>IF('P11'!M18=0,"",'P11'!M18)</f>
        <v>100</v>
      </c>
      <c r="M135" s="97">
        <f>IF('P11'!N18=0,"",'P11'!N18)</f>
        <v>76</v>
      </c>
      <c r="N135" s="97">
        <f>IF('P11'!O18=0,"",'P11'!O18)</f>
        <v>100</v>
      </c>
      <c r="O135" s="97">
        <f>IF('P11'!P18=0,"",'P11'!P18)</f>
        <v>176</v>
      </c>
      <c r="P135" s="94">
        <f>IF('P11'!Q18=0,"",'P11'!Q18)</f>
        <v>229.04686971294714</v>
      </c>
      <c r="R135" s="173">
        <f>IF((U135+V135)="","",IF(C135="","",IF(OR(D135="UK",D135="JK",D135="SK",D135="K1",D135="K2",D135="K3",D135="K4",D135="K5",D135="K6",D135="K7",D135="K8",D135="K9",D135="K10"),IF(C135&gt;153.655,(U135+V135),IF(C135&lt;28,10^(0.783497476*LOG10(28/153.655)^2)*(U135+V135),10^(0.783497476*LOG10(C135/153.655)^2)*(U135+V135))),IF(C135&gt;175.508,(U135+V135),IF(C135&lt;32,10^(0.75194503*LOG10(32/175.508)^2)*(U135+V135),10^(0.75194503*LOG10(C135/175.508)^2)*(U135+V135))))))</f>
        <v>229.04686971294714</v>
      </c>
      <c r="U135" s="178">
        <f>IF(MAX(IF(ISNUMBER(G135),G135,IF(LEN(G135)&lt;2,0,VALUE(LEFT(G135,LEN(G135)-1)))),IF(ISNUMBER(H135),H135,IF(LEN(H135)&lt;2,0,VALUE(LEFT(H135,LEN(H135)-1)))),IF(ISNUMBER(I135),I135,IF(LEN(I135)&lt;2,0,VALUE(LEFT(I135,LEN(I135)-1)))))&lt;0,0,MAX(IF(ISNUMBER(G135),G135,IF(LEN(G135)&lt;2,0,VALUE(LEFT(G135,LEN(G135)-1)))),IF(ISNUMBER(H135),H135,IF(LEN(H135)&lt;2,0,VALUE(LEFT(H135,LEN(H135)-1)))),IF(ISNUMBER(I135),I135,IF(LEN(I135)&lt;2,0,VALUE(LEFT(I135,LEN(I135)-1))))))</f>
        <v>76</v>
      </c>
      <c r="V135" s="178">
        <f>IF(MAX(IF(ISNUMBER(J135),J135,IF(LEN(J135)&lt;2,0,VALUE(LEFT(J135,LEN(J135)-1)))),IF(ISNUMBER(K135),K135,IF(LEN(K135)&lt;2,0,VALUE(LEFT(K135,LEN(K135)-1)))),IF(ISNUMBER(L135),L135,IF(LEN(L135)&lt;2,0,VALUE(LEFT(L135,LEN(L135)-1)))))&lt;0,0,MAX(IF(ISNUMBER(J135),J135,IF(LEN(J135)&lt;2,0,VALUE(LEFT(J135,LEN(J135)-1)))),IF(ISNUMBER(K135),K135,IF(LEN(K135)&lt;2,0,VALUE(LEFT(K135,LEN(K135)-1)))),IF(ISNUMBER(L135),L135,IF(LEN(L135)&lt;2,0,VALUE(LEFT(L135,LEN(L135)-1))))))</f>
        <v>100</v>
      </c>
      <c r="W135" s="170"/>
    </row>
    <row r="136" spans="1:23" s="99" customFormat="1" ht="18" x14ac:dyDescent="0.4">
      <c r="A136" s="90"/>
      <c r="B136" s="91">
        <f>IF('P12'!A11="","",'P12'!A11)</f>
        <v>76</v>
      </c>
      <c r="C136" s="94">
        <f>IF('P12'!B11="","",'P12'!B11)</f>
        <v>72.06</v>
      </c>
      <c r="D136" s="91" t="str">
        <f>IF('P12'!C11="","",'P12'!C11)</f>
        <v>SK</v>
      </c>
      <c r="E136" s="92">
        <f>IF('P12'!D11="","",'P12'!D11)</f>
        <v>32509</v>
      </c>
      <c r="F136" s="93" t="str">
        <f>IF('P12'!F11="","",'P12'!F11)</f>
        <v>Melissa Schanche</v>
      </c>
      <c r="G136" s="97">
        <f>IF('P12'!H11=0,"",'P12'!H11)</f>
        <v>-83</v>
      </c>
      <c r="H136" s="97">
        <f>IF('P12'!I11=0,"",'P12'!I11)</f>
        <v>85</v>
      </c>
      <c r="I136" s="97">
        <f>IF('P12'!J11=0,"",'P12'!J11)</f>
        <v>-89</v>
      </c>
      <c r="J136" s="97">
        <f>IF('P12'!K11=0,"",'P12'!K11)</f>
        <v>96</v>
      </c>
      <c r="K136" s="97">
        <f>IF('P12'!L11=0,"",'P12'!L11)</f>
        <v>101</v>
      </c>
      <c r="L136" s="97">
        <f>IF('P12'!M11=0,"",'P12'!M11)</f>
        <v>-104</v>
      </c>
      <c r="M136" s="97">
        <f>IF('P12'!N11=0,"",'P12'!N11)</f>
        <v>85</v>
      </c>
      <c r="N136" s="97">
        <f>IF('P12'!O11=0,"",'P12'!O11)</f>
        <v>101</v>
      </c>
      <c r="O136" s="97">
        <f>IF('P12'!P11=0,"",'P12'!P11)</f>
        <v>186</v>
      </c>
      <c r="P136" s="94">
        <f>IF('P12'!Q11=0,"",'P12'!Q11)</f>
        <v>226.07026212492829</v>
      </c>
      <c r="R136" s="173">
        <f>IF((U136+V136)="","",IF(C136="","",IF(OR(D136="UK",D136="JK",D136="SK",D136="K1",D136="K2",D136="K3",D136="K4",D136="K5",D136="K6",D136="K7",D136="K8",D136="K9",D136="K10"),IF(C136&gt;153.655,(U136+V136),IF(C136&lt;28,10^(0.783497476*LOG10(28/153.655)^2)*(U136+V136),10^(0.783497476*LOG10(C136/153.655)^2)*(U136+V136))),IF(C136&gt;175.508,(U136+V136),IF(C136&lt;32,10^(0.75194503*LOG10(32/175.508)^2)*(U136+V136),10^(0.75194503*LOG10(C136/175.508)^2)*(U136+V136))))))</f>
        <v>226.07026212492829</v>
      </c>
      <c r="U136" s="178">
        <f>IF(MAX(IF(ISNUMBER(G136),G136,IF(LEN(G136)&lt;2,0,VALUE(LEFT(G136,LEN(G136)-1)))),IF(ISNUMBER(H136),H136,IF(LEN(H136)&lt;2,0,VALUE(LEFT(H136,LEN(H136)-1)))),IF(ISNUMBER(I136),I136,IF(LEN(I136)&lt;2,0,VALUE(LEFT(I136,LEN(I136)-1)))))&lt;0,0,MAX(IF(ISNUMBER(G136),G136,IF(LEN(G136)&lt;2,0,VALUE(LEFT(G136,LEN(G136)-1)))),IF(ISNUMBER(H136),H136,IF(LEN(H136)&lt;2,0,VALUE(LEFT(H136,LEN(H136)-1)))),IF(ISNUMBER(I136),I136,IF(LEN(I136)&lt;2,0,VALUE(LEFT(I136,LEN(I136)-1))))))</f>
        <v>85</v>
      </c>
      <c r="V136" s="178">
        <f>IF(MAX(IF(ISNUMBER(J136),J136,IF(LEN(J136)&lt;2,0,VALUE(LEFT(J136,LEN(J136)-1)))),IF(ISNUMBER(K136),K136,IF(LEN(K136)&lt;2,0,VALUE(LEFT(K136,LEN(K136)-1)))),IF(ISNUMBER(L136),L136,IF(LEN(L136)&lt;2,0,VALUE(LEFT(L136,LEN(L136)-1)))))&lt;0,0,MAX(IF(ISNUMBER(J136),J136,IF(LEN(J136)&lt;2,0,VALUE(LEFT(J136,LEN(J136)-1)))),IF(ISNUMBER(K136),K136,IF(LEN(K136)&lt;2,0,VALUE(LEFT(K136,LEN(K136)-1)))),IF(ISNUMBER(L136),L136,IF(LEN(L136)&lt;2,0,VALUE(LEFT(L136,LEN(L136)-1))))))</f>
        <v>101</v>
      </c>
      <c r="W136" s="170"/>
    </row>
    <row r="137" spans="1:23" s="99" customFormat="1" ht="18" x14ac:dyDescent="0.4">
      <c r="A137" s="90"/>
      <c r="B137" s="91">
        <f>IF('P12'!A15="","",'P12'!A15)</f>
        <v>71</v>
      </c>
      <c r="C137" s="94">
        <f>IF('P12'!B15="","",'P12'!B15)</f>
        <v>67.78</v>
      </c>
      <c r="D137" s="91" t="str">
        <f>IF('P12'!C15="","",'P12'!C15)</f>
        <v>K1</v>
      </c>
      <c r="E137" s="92">
        <f>IF('P12'!D15="","",'P12'!D15)</f>
        <v>30714</v>
      </c>
      <c r="F137" s="93" t="str">
        <f>IF('P12'!F15="","",'P12'!F15)</f>
        <v>Marie Mossige Grythe</v>
      </c>
      <c r="G137" s="97">
        <f>IF('P12'!H15=0,"",'P12'!H15)</f>
        <v>77</v>
      </c>
      <c r="H137" s="97">
        <f>IF('P12'!I15=0,"",'P12'!I15)</f>
        <v>81</v>
      </c>
      <c r="I137" s="97">
        <f>IF('P12'!J15=0,"",'P12'!J15)</f>
        <v>85</v>
      </c>
      <c r="J137" s="97">
        <f>IF('P12'!K15=0,"",'P12'!K15)</f>
        <v>97</v>
      </c>
      <c r="K137" s="97">
        <f>IF('P12'!L15=0,"",'P12'!L15)</f>
        <v>101</v>
      </c>
      <c r="L137" s="97">
        <f>IF('P12'!M15=0,"",'P12'!M15)</f>
        <v>-105</v>
      </c>
      <c r="M137" s="97">
        <f>IF('P12'!N15=0,"",'P12'!N15)</f>
        <v>85</v>
      </c>
      <c r="N137" s="97">
        <f>IF('P12'!O15=0,"",'P12'!O15)</f>
        <v>101</v>
      </c>
      <c r="O137" s="97">
        <f>IF('P12'!P15=0,"",'P12'!P15)</f>
        <v>186</v>
      </c>
      <c r="P137" s="94">
        <f>IF('P12'!Q15=0,"",'P12'!Q15)</f>
        <v>233.61514199860252</v>
      </c>
      <c r="R137" s="173">
        <f>IF((U137+V137)="","",IF(C137="","",IF(OR(D137="UK",D137="JK",D137="SK",D137="K1",D137="K2",D137="K3",D137="K4",D137="K5",D137="K6",D137="K7",D137="K8",D137="K9",D137="K10"),IF(C137&gt;153.655,(U137+V137),IF(C137&lt;28,10^(0.783497476*LOG10(28/153.655)^2)*(U137+V137),10^(0.783497476*LOG10(C137/153.655)^2)*(U137+V137))),IF(C137&gt;175.508,(U137+V137),IF(C137&lt;32,10^(0.75194503*LOG10(32/175.508)^2)*(U137+V137),10^(0.75194503*LOG10(C137/175.508)^2)*(U137+V137))))))</f>
        <v>233.61514199860252</v>
      </c>
      <c r="U137" s="178">
        <f>IF(MAX(IF(ISNUMBER(G137),G137,IF(LEN(G137)&lt;2,0,VALUE(LEFT(G137,LEN(G137)-1)))),IF(ISNUMBER(H137),H137,IF(LEN(H137)&lt;2,0,VALUE(LEFT(H137,LEN(H137)-1)))),IF(ISNUMBER(I137),I137,IF(LEN(I137)&lt;2,0,VALUE(LEFT(I137,LEN(I137)-1)))))&lt;0,0,MAX(IF(ISNUMBER(G137),G137,IF(LEN(G137)&lt;2,0,VALUE(LEFT(G137,LEN(G137)-1)))),IF(ISNUMBER(H137),H137,IF(LEN(H137)&lt;2,0,VALUE(LEFT(H137,LEN(H137)-1)))),IF(ISNUMBER(I137),I137,IF(LEN(I137)&lt;2,0,VALUE(LEFT(I137,LEN(I137)-1))))))</f>
        <v>85</v>
      </c>
      <c r="V137" s="178">
        <f>IF(MAX(IF(ISNUMBER(J137),J137,IF(LEN(J137)&lt;2,0,VALUE(LEFT(J137,LEN(J137)-1)))),IF(ISNUMBER(K137),K137,IF(LEN(K137)&lt;2,0,VALUE(LEFT(K137,LEN(K137)-1)))),IF(ISNUMBER(L137),L137,IF(LEN(L137)&lt;2,0,VALUE(LEFT(L137,LEN(L137)-1)))))&lt;0,0,MAX(IF(ISNUMBER(J137),J137,IF(LEN(J137)&lt;2,0,VALUE(LEFT(J137,LEN(J137)-1)))),IF(ISNUMBER(K137),K137,IF(LEN(K137)&lt;2,0,VALUE(LEFT(K137,LEN(K137)-1)))),IF(ISNUMBER(L137),L137,IF(LEN(L137)&lt;2,0,VALUE(LEFT(L137,LEN(L137)-1))))))</f>
        <v>101</v>
      </c>
      <c r="W137" s="170"/>
    </row>
    <row r="138" spans="1:23" s="102" customFormat="1" ht="28" x14ac:dyDescent="0.6">
      <c r="A138" s="103">
        <v>3</v>
      </c>
      <c r="B138" s="209" t="s">
        <v>55</v>
      </c>
      <c r="C138" s="209"/>
      <c r="D138" s="209"/>
      <c r="E138" s="209"/>
      <c r="F138" s="209"/>
      <c r="G138" s="133"/>
      <c r="H138" s="133"/>
      <c r="I138" s="133"/>
      <c r="J138" s="133"/>
      <c r="K138" s="133"/>
      <c r="L138" s="133"/>
      <c r="M138" s="104"/>
      <c r="N138" s="104"/>
      <c r="O138" s="104"/>
      <c r="P138" s="131">
        <f>IF(P143="",SUM(P139:P143),(SUM(P139:P143)-MIN(P139:P143)))</f>
        <v>876.9214365395253</v>
      </c>
      <c r="R138" s="168">
        <f>IF(R143="",SUM(R139:R143),(SUM(R139:R143)-MIN(R139:R143)))</f>
        <v>876.9214365395253</v>
      </c>
      <c r="U138" s="177"/>
      <c r="V138" s="177"/>
      <c r="W138" s="171"/>
    </row>
    <row r="139" spans="1:23" s="99" customFormat="1" ht="18" x14ac:dyDescent="0.4">
      <c r="A139" s="90"/>
      <c r="B139" s="91">
        <f>IF('P11'!A10="","",'P11'!A10)</f>
        <v>81</v>
      </c>
      <c r="C139" s="94">
        <f>IF('P11'!B10="","",'P11'!B10)</f>
        <v>78.239999999999995</v>
      </c>
      <c r="D139" s="91" t="str">
        <f>IF('P11'!C10="","",'P11'!C10)</f>
        <v>SK</v>
      </c>
      <c r="E139" s="92">
        <f>IF('P11'!D10="","",'P11'!D10)</f>
        <v>35560</v>
      </c>
      <c r="F139" s="93" t="str">
        <f>IF('P11'!F10="","",'P11'!F10)</f>
        <v>Tuva Fløysvik</v>
      </c>
      <c r="G139" s="97">
        <f>IF('P11'!H10=0,"",'P11'!H10)</f>
        <v>-70</v>
      </c>
      <c r="H139" s="97">
        <f>IF('P11'!I10=0,"",'P11'!I10)</f>
        <v>-70</v>
      </c>
      <c r="I139" s="97">
        <f>IF('P11'!J10=0,"",'P11'!J10)</f>
        <v>-70</v>
      </c>
      <c r="J139" s="97" t="str">
        <f>IF('P11'!K10=0,"",'P11'!K10)</f>
        <v>-</v>
      </c>
      <c r="K139" s="97" t="str">
        <f>IF('P11'!L10=0,"",'P11'!L10)</f>
        <v>-</v>
      </c>
      <c r="L139" s="97" t="str">
        <f>IF('P11'!M10=0,"",'P11'!M10)</f>
        <v>-</v>
      </c>
      <c r="M139" s="97" t="str">
        <f>IF('P11'!N10=0,"",'P11'!N10)</f>
        <v/>
      </c>
      <c r="N139" s="97" t="str">
        <f>IF('P11'!O10=0,"",'P11'!O10)</f>
        <v/>
      </c>
      <c r="O139" s="97" t="str">
        <f>IF('P11'!P10=0,"",'P11'!P10)</f>
        <v/>
      </c>
      <c r="P139" s="94">
        <v>0</v>
      </c>
      <c r="R139" s="173">
        <f t="shared" ref="R139:R149" si="20">IF((U139+V139)="","",IF(C139="","",IF(OR(D139="UK",D139="JK",D139="SK",D139="K1",D139="K2",D139="K3",D139="K4",D139="K5",D139="K6",D139="K7",D139="K8",D139="K9",D139="K10"),IF(C139&gt;153.655,(U139+V139),IF(C139&lt;28,10^(0.783497476*LOG10(28/153.655)^2)*(U139+V139),10^(0.783497476*LOG10(C139/153.655)^2)*(U139+V139))),IF(C139&gt;175.508,(U139+V139),IF(C139&lt;32,10^(0.75194503*LOG10(32/175.508)^2)*(U139+V139),10^(0.75194503*LOG10(C139/175.508)^2)*(U139+V139))))))</f>
        <v>0</v>
      </c>
      <c r="U139" s="178">
        <f>IF(MAX(IF(ISNUMBER(G139),G139,IF(LEN(G139)&lt;2,0,VALUE(LEFT(G139,LEN(G139)-1)))),IF(ISNUMBER(H139),H139,IF(LEN(H139)&lt;2,0,VALUE(LEFT(H139,LEN(H139)-1)))),IF(ISNUMBER(I139),I139,IF(LEN(I139)&lt;2,0,VALUE(LEFT(I139,LEN(I139)-1)))))&lt;0,0,MAX(IF(ISNUMBER(G139),G139,IF(LEN(G139)&lt;2,0,VALUE(LEFT(G139,LEN(G139)-1)))),IF(ISNUMBER(H139),H139,IF(LEN(H139)&lt;2,0,VALUE(LEFT(H139,LEN(H139)-1)))),IF(ISNUMBER(I139),I139,IF(LEN(I139)&lt;2,0,VALUE(LEFT(I139,LEN(I139)-1))))))</f>
        <v>0</v>
      </c>
      <c r="V139" s="178">
        <f>IF(MAX(IF(ISNUMBER(J139),J139,IF(LEN(J139)&lt;2,0,VALUE(LEFT(J139,LEN(J139)-1)))),IF(ISNUMBER(K139),K139,IF(LEN(K139)&lt;2,0,VALUE(LEFT(K139,LEN(K139)-1)))),IF(ISNUMBER(L139),L139,IF(LEN(L139)&lt;2,0,VALUE(LEFT(L139,LEN(L139)-1)))))&lt;0,0,MAX(IF(ISNUMBER(J139),J139,IF(LEN(J139)&lt;2,0,VALUE(LEFT(J139,LEN(J139)-1)))),IF(ISNUMBER(K139),K139,IF(LEN(K139)&lt;2,0,VALUE(LEFT(K139,LEN(K139)-1)))),IF(ISNUMBER(L139),L139,IF(LEN(L139)&lt;2,0,VALUE(LEFT(L139,LEN(L139)-1))))))</f>
        <v>0</v>
      </c>
      <c r="W139" s="170"/>
    </row>
    <row r="140" spans="1:23" s="99" customFormat="1" ht="18" x14ac:dyDescent="0.4">
      <c r="A140" s="90"/>
      <c r="B140" s="91">
        <f>IF('P11'!A13="","",'P11'!A13)</f>
        <v>64</v>
      </c>
      <c r="C140" s="94">
        <f>IF('P11'!B13="","",'P11'!B13)</f>
        <v>63.78</v>
      </c>
      <c r="D140" s="91" t="str">
        <f>IF('P11'!C13="","",'P11'!C13)</f>
        <v>SK</v>
      </c>
      <c r="E140" s="92">
        <f>IF('P11'!D13="","",'P11'!D13)</f>
        <v>33166</v>
      </c>
      <c r="F140" s="93" t="str">
        <f>IF('P11'!F13="","",'P11'!F13)</f>
        <v>Iselin Hatlenes</v>
      </c>
      <c r="G140" s="97">
        <f>IF('P11'!H13=0,"",'P11'!H13)</f>
        <v>68</v>
      </c>
      <c r="H140" s="97">
        <f>IF('P11'!I13=0,"",'P11'!I13)</f>
        <v>71</v>
      </c>
      <c r="I140" s="97">
        <f>IF('P11'!J13=0,"",'P11'!J13)</f>
        <v>-74</v>
      </c>
      <c r="J140" s="97">
        <f>IF('P11'!K13=0,"",'P11'!K13)</f>
        <v>83</v>
      </c>
      <c r="K140" s="97">
        <f>IF('P11'!L13=0,"",'P11'!L13)</f>
        <v>86</v>
      </c>
      <c r="L140" s="97">
        <f>IF('P11'!M13=0,"",'P11'!M13)</f>
        <v>-88</v>
      </c>
      <c r="M140" s="97">
        <f>IF('P11'!N13=0,"",'P11'!N13)</f>
        <v>71</v>
      </c>
      <c r="N140" s="97">
        <f>IF('P11'!O13=0,"",'P11'!O13)</f>
        <v>86</v>
      </c>
      <c r="O140" s="97">
        <f>IF('P11'!P13=0,"",'P11'!P13)</f>
        <v>157</v>
      </c>
      <c r="P140" s="94">
        <f>IF('P11'!Q13=0,"",'P11'!Q13)</f>
        <v>204.24350570745156</v>
      </c>
      <c r="R140" s="173">
        <f t="shared" si="20"/>
        <v>204.24350570745156</v>
      </c>
      <c r="U140" s="178">
        <f>IF(MAX(IF(ISNUMBER(G140),G140,IF(LEN(G140)&lt;2,0,VALUE(LEFT(G140,LEN(G140)-1)))),IF(ISNUMBER(H140),H140,IF(LEN(H140)&lt;2,0,VALUE(LEFT(H140,LEN(H140)-1)))),IF(ISNUMBER(I140),I140,IF(LEN(I140)&lt;2,0,VALUE(LEFT(I140,LEN(I140)-1)))))&lt;0,0,MAX(IF(ISNUMBER(G140),G140,IF(LEN(G140)&lt;2,0,VALUE(LEFT(G140,LEN(G140)-1)))),IF(ISNUMBER(H140),H140,IF(LEN(H140)&lt;2,0,VALUE(LEFT(H140,LEN(H140)-1)))),IF(ISNUMBER(I140),I140,IF(LEN(I140)&lt;2,0,VALUE(LEFT(I140,LEN(I140)-1))))))</f>
        <v>71</v>
      </c>
      <c r="V140" s="178">
        <f>IF(MAX(IF(ISNUMBER(J140),J140,IF(LEN(J140)&lt;2,0,VALUE(LEFT(J140,LEN(J140)-1)))),IF(ISNUMBER(K140),K140,IF(LEN(K140)&lt;2,0,VALUE(LEFT(K140,LEN(K140)-1)))),IF(ISNUMBER(L140),L140,IF(LEN(L140)&lt;2,0,VALUE(LEFT(L140,LEN(L140)-1)))))&lt;0,0,MAX(IF(ISNUMBER(J140),J140,IF(LEN(J140)&lt;2,0,VALUE(LEFT(J140,LEN(J140)-1)))),IF(ISNUMBER(K140),K140,IF(LEN(K140)&lt;2,0,VALUE(LEFT(K140,LEN(K140)-1)))),IF(ISNUMBER(L140),L140,IF(LEN(L140)&lt;2,0,VALUE(LEFT(L140,LEN(L140)-1))))))</f>
        <v>86</v>
      </c>
      <c r="W140" s="170"/>
    </row>
    <row r="141" spans="1:23" s="99" customFormat="1" ht="18" x14ac:dyDescent="0.4">
      <c r="A141" s="90"/>
      <c r="B141" s="91">
        <f>IF('P11'!A17="","",'P11'!A17)</f>
        <v>55</v>
      </c>
      <c r="C141" s="94">
        <f>IF('P11'!B17="","",'P11'!B17)</f>
        <v>53.78</v>
      </c>
      <c r="D141" s="91" t="str">
        <f>IF('P11'!C17="","",'P11'!C17)</f>
        <v>JK</v>
      </c>
      <c r="E141" s="92">
        <f>IF('P11'!D17="","",'P11'!D17)</f>
        <v>36561</v>
      </c>
      <c r="F141" s="93" t="str">
        <f>IF('P11'!F17="","",'P11'!F17)</f>
        <v>Tiril Boge</v>
      </c>
      <c r="G141" s="97">
        <f>IF('P11'!H17=0,"",'P11'!H17)</f>
        <v>65</v>
      </c>
      <c r="H141" s="97">
        <f>IF('P11'!I17=0,"",'P11'!I17)</f>
        <v>68</v>
      </c>
      <c r="I141" s="97">
        <f>IF('P11'!J17=0,"",'P11'!J17)</f>
        <v>-70</v>
      </c>
      <c r="J141" s="97">
        <f>IF('P11'!K17=0,"",'P11'!K17)</f>
        <v>77</v>
      </c>
      <c r="K141" s="97">
        <f>IF('P11'!L17=0,"",'P11'!L17)</f>
        <v>80</v>
      </c>
      <c r="L141" s="97">
        <f>IF('P11'!M17=0,"",'P11'!M17)</f>
        <v>82</v>
      </c>
      <c r="M141" s="97">
        <f>IF('P11'!N17=0,"",'P11'!N17)</f>
        <v>68</v>
      </c>
      <c r="N141" s="97">
        <f>IF('P11'!O17=0,"",'P11'!O17)</f>
        <v>82</v>
      </c>
      <c r="O141" s="97">
        <f>IF('P11'!P17=0,"",'P11'!P17)</f>
        <v>150</v>
      </c>
      <c r="P141" s="94">
        <f>IF('P11'!Q17=0,"",'P11'!Q17)</f>
        <v>218.25070021357914</v>
      </c>
      <c r="R141" s="173">
        <f t="shared" si="20"/>
        <v>218.25070021357914</v>
      </c>
      <c r="U141" s="178">
        <f>IF(MAX(IF(ISNUMBER(G141),G141,IF(LEN(G141)&lt;2,0,VALUE(LEFT(G141,LEN(G141)-1)))),IF(ISNUMBER(H141),H141,IF(LEN(H141)&lt;2,0,VALUE(LEFT(H141,LEN(H141)-1)))),IF(ISNUMBER(I141),I141,IF(LEN(I141)&lt;2,0,VALUE(LEFT(I141,LEN(I141)-1)))))&lt;0,0,MAX(IF(ISNUMBER(G141),G141,IF(LEN(G141)&lt;2,0,VALUE(LEFT(G141,LEN(G141)-1)))),IF(ISNUMBER(H141),H141,IF(LEN(H141)&lt;2,0,VALUE(LEFT(H141,LEN(H141)-1)))),IF(ISNUMBER(I141),I141,IF(LEN(I141)&lt;2,0,VALUE(LEFT(I141,LEN(I141)-1))))))</f>
        <v>68</v>
      </c>
      <c r="V141" s="178">
        <f>IF(MAX(IF(ISNUMBER(J141),J141,IF(LEN(J141)&lt;2,0,VALUE(LEFT(J141,LEN(J141)-1)))),IF(ISNUMBER(K141),K141,IF(LEN(K141)&lt;2,0,VALUE(LEFT(K141,LEN(K141)-1)))),IF(ISNUMBER(L141),L141,IF(LEN(L141)&lt;2,0,VALUE(LEFT(L141,LEN(L141)-1)))))&lt;0,0,MAX(IF(ISNUMBER(J141),J141,IF(LEN(J141)&lt;2,0,VALUE(LEFT(J141,LEN(J141)-1)))),IF(ISNUMBER(K141),K141,IF(LEN(K141)&lt;2,0,VALUE(LEFT(K141,LEN(K141)-1)))),IF(ISNUMBER(L141),L141,IF(LEN(L141)&lt;2,0,VALUE(LEFT(L141,LEN(L141)-1))))))</f>
        <v>82</v>
      </c>
      <c r="W141" s="170"/>
    </row>
    <row r="142" spans="1:23" s="99" customFormat="1" ht="18" x14ac:dyDescent="0.4">
      <c r="A142" s="90"/>
      <c r="B142" s="91">
        <f>IF('P12'!A10="","",'P12'!A10)</f>
        <v>76</v>
      </c>
      <c r="C142" s="94">
        <f>IF('P12'!B10="","",'P12'!B10)</f>
        <v>73.680000000000007</v>
      </c>
      <c r="D142" s="91" t="str">
        <f>IF('P12'!C10="","",'P12'!C10)</f>
        <v>SK</v>
      </c>
      <c r="E142" s="92">
        <f>IF('P12'!D10="","",'P12'!D10)</f>
        <v>31365</v>
      </c>
      <c r="F142" s="93" t="str">
        <f>IF('P12'!F10="","",'P12'!F10)</f>
        <v>Marianne Hasfjord</v>
      </c>
      <c r="G142" s="97">
        <f>IF('P12'!H10=0,"",'P12'!H10)</f>
        <v>-69</v>
      </c>
      <c r="H142" s="97">
        <f>IF('P12'!I10=0,"",'P12'!I10)</f>
        <v>-69</v>
      </c>
      <c r="I142" s="97">
        <f>IF('P12'!J10=0,"",'P12'!J10)</f>
        <v>69</v>
      </c>
      <c r="J142" s="97">
        <f>IF('P12'!K10=0,"",'P12'!K10)</f>
        <v>88</v>
      </c>
      <c r="K142" s="97">
        <f>IF('P12'!L10=0,"",'P12'!L10)</f>
        <v>92</v>
      </c>
      <c r="L142" s="97">
        <f>IF('P12'!M10=0,"",'P12'!M10)</f>
        <v>95</v>
      </c>
      <c r="M142" s="97">
        <f>IF('P12'!N10=0,"",'P12'!N10)</f>
        <v>69</v>
      </c>
      <c r="N142" s="97">
        <f>IF('P12'!O10=0,"",'P12'!O10)</f>
        <v>95</v>
      </c>
      <c r="O142" s="97">
        <f>IF('P12'!P10=0,"",'P12'!P10)</f>
        <v>164</v>
      </c>
      <c r="P142" s="94">
        <f>IF('P12'!Q10=0,"",'P12'!Q10)</f>
        <v>197.09330842687226</v>
      </c>
      <c r="R142" s="173">
        <f t="shared" si="20"/>
        <v>197.09330842687226</v>
      </c>
      <c r="U142" s="178">
        <f>IF(MAX(IF(ISNUMBER(G142),G142,IF(LEN(G142)&lt;2,0,VALUE(LEFT(G142,LEN(G142)-1)))),IF(ISNUMBER(H142),H142,IF(LEN(H142)&lt;2,0,VALUE(LEFT(H142,LEN(H142)-1)))),IF(ISNUMBER(I142),I142,IF(LEN(I142)&lt;2,0,VALUE(LEFT(I142,LEN(I142)-1)))))&lt;0,0,MAX(IF(ISNUMBER(G142),G142,IF(LEN(G142)&lt;2,0,VALUE(LEFT(G142,LEN(G142)-1)))),IF(ISNUMBER(H142),H142,IF(LEN(H142)&lt;2,0,VALUE(LEFT(H142,LEN(H142)-1)))),IF(ISNUMBER(I142),I142,IF(LEN(I142)&lt;2,0,VALUE(LEFT(I142,LEN(I142)-1))))))</f>
        <v>69</v>
      </c>
      <c r="V142" s="178">
        <f>IF(MAX(IF(ISNUMBER(J142),J142,IF(LEN(J142)&lt;2,0,VALUE(LEFT(J142,LEN(J142)-1)))),IF(ISNUMBER(K142),K142,IF(LEN(K142)&lt;2,0,VALUE(LEFT(K142,LEN(K142)-1)))),IF(ISNUMBER(L142),L142,IF(LEN(L142)&lt;2,0,VALUE(LEFT(L142,LEN(L142)-1)))))&lt;0,0,MAX(IF(ISNUMBER(J142),J142,IF(LEN(J142)&lt;2,0,VALUE(LEFT(J142,LEN(J142)-1)))),IF(ISNUMBER(K142),K142,IF(LEN(K142)&lt;2,0,VALUE(LEFT(K142,LEN(K142)-1)))),IF(ISNUMBER(L142),L142,IF(LEN(L142)&lt;2,0,VALUE(LEFT(L142,LEN(L142)-1))))))</f>
        <v>95</v>
      </c>
      <c r="W142" s="170"/>
    </row>
    <row r="143" spans="1:23" s="99" customFormat="1" ht="18" x14ac:dyDescent="0.4">
      <c r="A143" s="90"/>
      <c r="B143" s="91">
        <f>IF('P12'!A18="","",'P12'!A18)</f>
        <v>55</v>
      </c>
      <c r="C143" s="94">
        <f>IF('P12'!B18="","",'P12'!B18)</f>
        <v>54.7</v>
      </c>
      <c r="D143" s="91" t="str">
        <f>IF('P12'!C18="","",'P12'!C18)</f>
        <v>SK</v>
      </c>
      <c r="E143" s="92">
        <f>IF('P12'!D18="","",'P12'!D18)</f>
        <v>34413</v>
      </c>
      <c r="F143" s="93" t="str">
        <f>IF('P12'!F18="","",'P12'!F18)</f>
        <v>Sarah Hovden Øvsthus</v>
      </c>
      <c r="G143" s="97">
        <f>IF('P12'!H18=0,"",'P12'!H18)</f>
        <v>-77</v>
      </c>
      <c r="H143" s="97">
        <f>IF('P12'!I18=0,"",'P12'!I18)</f>
        <v>77</v>
      </c>
      <c r="I143" s="97">
        <f>IF('P12'!J18=0,"",'P12'!J18)</f>
        <v>80</v>
      </c>
      <c r="J143" s="97">
        <f>IF('P12'!K18=0,"",'P12'!K18)</f>
        <v>95</v>
      </c>
      <c r="K143" s="97">
        <f>IF('P12'!L18=0,"",'P12'!L18)</f>
        <v>-99</v>
      </c>
      <c r="L143" s="97">
        <f>IF('P12'!M18=0,"",'P12'!M18)</f>
        <v>99</v>
      </c>
      <c r="M143" s="97">
        <f>IF('P12'!N18=0,"",'P12'!N18)</f>
        <v>80</v>
      </c>
      <c r="N143" s="97">
        <f>IF('P12'!O18=0,"",'P12'!O18)</f>
        <v>99</v>
      </c>
      <c r="O143" s="97">
        <f>IF('P12'!P18=0,"",'P12'!P18)</f>
        <v>179</v>
      </c>
      <c r="P143" s="94">
        <f>IF('P12'!Q18=0,"",'P12'!Q18)</f>
        <v>257.33392219162232</v>
      </c>
      <c r="R143" s="173">
        <f t="shared" si="20"/>
        <v>257.33392219162232</v>
      </c>
      <c r="U143" s="178">
        <f>IF(MAX(IF(ISNUMBER(G143),G143,IF(LEN(G143)&lt;2,0,VALUE(LEFT(G143,LEN(G143)-1)))),IF(ISNUMBER(H143),H143,IF(LEN(H143)&lt;2,0,VALUE(LEFT(H143,LEN(H143)-1)))),IF(ISNUMBER(I143),I143,IF(LEN(I143)&lt;2,0,VALUE(LEFT(I143,LEN(I143)-1)))))&lt;0,0,MAX(IF(ISNUMBER(G143),G143,IF(LEN(G143)&lt;2,0,VALUE(LEFT(G143,LEN(G143)-1)))),IF(ISNUMBER(H143),H143,IF(LEN(H143)&lt;2,0,VALUE(LEFT(H143,LEN(H143)-1)))),IF(ISNUMBER(I143),I143,IF(LEN(I143)&lt;2,0,VALUE(LEFT(I143,LEN(I143)-1))))))</f>
        <v>80</v>
      </c>
      <c r="V143" s="178">
        <f>IF(MAX(IF(ISNUMBER(J143),J143,IF(LEN(J143)&lt;2,0,VALUE(LEFT(J143,LEN(J143)-1)))),IF(ISNUMBER(K143),K143,IF(LEN(K143)&lt;2,0,VALUE(LEFT(K143,LEN(K143)-1)))),IF(ISNUMBER(L143),L143,IF(LEN(L143)&lt;2,0,VALUE(LEFT(L143,LEN(L143)-1)))))&lt;0,0,MAX(IF(ISNUMBER(J143),J143,IF(LEN(J143)&lt;2,0,VALUE(LEFT(J143,LEN(J143)-1)))),IF(ISNUMBER(K143),K143,IF(LEN(K143)&lt;2,0,VALUE(LEFT(K143,LEN(K143)-1)))),IF(ISNUMBER(L143),L143,IF(LEN(L143)&lt;2,0,VALUE(LEFT(L143,LEN(L143)-1))))))</f>
        <v>99</v>
      </c>
      <c r="W143" s="170"/>
    </row>
    <row r="144" spans="1:23" s="102" customFormat="1" ht="28" x14ac:dyDescent="0.6">
      <c r="A144" s="103">
        <v>4</v>
      </c>
      <c r="B144" s="209" t="s">
        <v>65</v>
      </c>
      <c r="C144" s="209"/>
      <c r="D144" s="209"/>
      <c r="E144" s="209"/>
      <c r="F144" s="209"/>
      <c r="G144" s="133"/>
      <c r="H144" s="133"/>
      <c r="I144" s="133"/>
      <c r="J144" s="133"/>
      <c r="K144" s="133"/>
      <c r="L144" s="133"/>
      <c r="M144" s="104"/>
      <c r="N144" s="104"/>
      <c r="O144" s="104"/>
      <c r="P144" s="131">
        <f>IF(P149="",SUM(P145:P149),(SUM(P145:P149)-MIN(P145:P149)))</f>
        <v>774.51942775112832</v>
      </c>
      <c r="R144" s="168">
        <f>IF(R149="",SUM(R145:R149),(SUM(R145:R149)-MIN(R145:R149)))</f>
        <v>774.51942775112832</v>
      </c>
      <c r="U144" s="177"/>
      <c r="V144" s="177"/>
      <c r="W144" s="171"/>
    </row>
    <row r="145" spans="1:23" s="99" customFormat="1" ht="18" x14ac:dyDescent="0.4">
      <c r="A145" s="90"/>
      <c r="B145" s="91">
        <f>IF('P11'!A9="","",'P11'!A9)</f>
        <v>59</v>
      </c>
      <c r="C145" s="94">
        <f>IF('P11'!B9="","",'P11'!B9)</f>
        <v>55.14</v>
      </c>
      <c r="D145" s="91" t="str">
        <f>IF('P11'!C9="","",'P11'!C9)</f>
        <v>SK</v>
      </c>
      <c r="E145" s="92">
        <f>IF('P11'!D9="","",'P11'!D9)</f>
        <v>34000</v>
      </c>
      <c r="F145" s="93" t="str">
        <f>IF('P11'!F9="","",'P11'!F9)</f>
        <v>Isabell Thorberg</v>
      </c>
      <c r="G145" s="97">
        <f>IF('P11'!H9=0,"",'P11'!H9)</f>
        <v>49</v>
      </c>
      <c r="H145" s="97">
        <f>IF('P11'!I9=0,"",'P11'!I9)</f>
        <v>51</v>
      </c>
      <c r="I145" s="97">
        <f>IF('P11'!J9=0,"",'P11'!J9)</f>
        <v>53</v>
      </c>
      <c r="J145" s="97">
        <f>IF('P11'!K9=0,"",'P11'!K9)</f>
        <v>59</v>
      </c>
      <c r="K145" s="97">
        <f>IF('P11'!L9=0,"",'P11'!L9)</f>
        <v>60</v>
      </c>
      <c r="L145" s="97">
        <f>IF('P11'!M9=0,"",'P11'!M9)</f>
        <v>-63</v>
      </c>
      <c r="M145" s="97">
        <f>IF('P11'!N9=0,"",'P11'!N9)</f>
        <v>53</v>
      </c>
      <c r="N145" s="97">
        <f>IF('P11'!O9=0,"",'P11'!O9)</f>
        <v>60</v>
      </c>
      <c r="O145" s="97">
        <f>IF('P11'!P9=0,"",'P11'!P9)</f>
        <v>113</v>
      </c>
      <c r="P145" s="94">
        <f>IF('P11'!Q9=0,"",'P11'!Q9)</f>
        <v>161.54230521797862</v>
      </c>
      <c r="R145" s="173">
        <f t="shared" si="20"/>
        <v>161.54230521797862</v>
      </c>
      <c r="U145" s="178">
        <f t="shared" ref="U145:U149" si="21">IF(MAX(IF(ISNUMBER(G145),G145,IF(LEN(G145)&lt;2,0,VALUE(LEFT(G145,LEN(G145)-1)))),IF(ISNUMBER(H145),H145,IF(LEN(H145)&lt;2,0,VALUE(LEFT(H145,LEN(H145)-1)))),IF(ISNUMBER(I145),I145,IF(LEN(I145)&lt;2,0,VALUE(LEFT(I145,LEN(I145)-1)))))&lt;0,0,MAX(IF(ISNUMBER(G145),G145,IF(LEN(G145)&lt;2,0,VALUE(LEFT(G145,LEN(G145)-1)))),IF(ISNUMBER(H145),H145,IF(LEN(H145)&lt;2,0,VALUE(LEFT(H145,LEN(H145)-1)))),IF(ISNUMBER(I145),I145,IF(LEN(I145)&lt;2,0,VALUE(LEFT(I145,LEN(I145)-1))))))</f>
        <v>53</v>
      </c>
      <c r="V145" s="178">
        <f t="shared" ref="V145:V149" si="22">IF(MAX(IF(ISNUMBER(J145),J145,IF(LEN(J145)&lt;2,0,VALUE(LEFT(J145,LEN(J145)-1)))),IF(ISNUMBER(K145),K145,IF(LEN(K145)&lt;2,0,VALUE(LEFT(K145,LEN(K145)-1)))),IF(ISNUMBER(L145),L145,IF(LEN(L145)&lt;2,0,VALUE(LEFT(L145,LEN(L145)-1)))))&lt;0,0,MAX(IF(ISNUMBER(J145),J145,IF(LEN(J145)&lt;2,0,VALUE(LEFT(J145,LEN(J145)-1)))),IF(ISNUMBER(K145),K145,IF(LEN(K145)&lt;2,0,VALUE(LEFT(K145,LEN(K145)-1)))),IF(ISNUMBER(L145),L145,IF(LEN(L145)&lt;2,0,VALUE(LEFT(L145,LEN(L145)-1))))))</f>
        <v>60</v>
      </c>
      <c r="W145" s="170"/>
    </row>
    <row r="146" spans="1:23" s="99" customFormat="1" ht="18" x14ac:dyDescent="0.4">
      <c r="A146" s="90"/>
      <c r="B146" s="91">
        <f>IF('P11'!A19="","",'P11'!A19)</f>
        <v>64</v>
      </c>
      <c r="C146" s="94">
        <f>IF('P11'!B19="","",'P11'!B19)</f>
        <v>62.22</v>
      </c>
      <c r="D146" s="91" t="str">
        <f>IF('P11'!C19="","",'P11'!C19)</f>
        <v>SK</v>
      </c>
      <c r="E146" s="92">
        <f>IF('P11'!D19="","",'P11'!D19)</f>
        <v>34631</v>
      </c>
      <c r="F146" s="93" t="str">
        <f>IF('P11'!F19="","",'P11'!F19)</f>
        <v>Heidi Olafsen</v>
      </c>
      <c r="G146" s="97">
        <f>IF('P11'!H19=0,"",'P11'!H19)</f>
        <v>58</v>
      </c>
      <c r="H146" s="97">
        <f>IF('P11'!I19=0,"",'P11'!I19)</f>
        <v>-61</v>
      </c>
      <c r="I146" s="97">
        <f>IF('P11'!J19=0,"",'P11'!J19)</f>
        <v>61</v>
      </c>
      <c r="J146" s="97">
        <f>IF('P11'!K19=0,"",'P11'!K19)</f>
        <v>78</v>
      </c>
      <c r="K146" s="97">
        <f>IF('P11'!L19=0,"",'P11'!L19)</f>
        <v>81</v>
      </c>
      <c r="L146" s="97">
        <f>IF('P11'!M19=0,"",'P11'!M19)</f>
        <v>-83</v>
      </c>
      <c r="M146" s="97">
        <f>IF('P11'!N19=0,"",'P11'!N19)</f>
        <v>61</v>
      </c>
      <c r="N146" s="97">
        <f>IF('P11'!O19=0,"",'P11'!O19)</f>
        <v>81</v>
      </c>
      <c r="O146" s="97">
        <f>IF('P11'!P19=0,"",'P11'!P19)</f>
        <v>142</v>
      </c>
      <c r="P146" s="94">
        <f>IF('P11'!Q19=0,"",'P11'!Q19)</f>
        <v>187.52656902136422</v>
      </c>
      <c r="R146" s="173">
        <f t="shared" si="20"/>
        <v>187.52656902136422</v>
      </c>
      <c r="U146" s="178">
        <f t="shared" si="21"/>
        <v>61</v>
      </c>
      <c r="V146" s="178">
        <f t="shared" si="22"/>
        <v>81</v>
      </c>
      <c r="W146" s="170"/>
    </row>
    <row r="147" spans="1:23" s="99" customFormat="1" ht="18" x14ac:dyDescent="0.4">
      <c r="A147" s="90"/>
      <c r="B147" s="91">
        <f>IF('P12'!A13="","",'P12'!A13)</f>
        <v>59</v>
      </c>
      <c r="C147" s="94">
        <f>IF('P12'!B13="","",'P12'!B13)</f>
        <v>55.1</v>
      </c>
      <c r="D147" s="91" t="str">
        <f>IF('P12'!C13="","",'P12'!C13)</f>
        <v>SK</v>
      </c>
      <c r="E147" s="92">
        <f>IF('P12'!D13="","",'P12'!D13)</f>
        <v>31750</v>
      </c>
      <c r="F147" s="93" t="str">
        <f>IF('P12'!F13="","",'P12'!F13)</f>
        <v>Vibeke Carlsen</v>
      </c>
      <c r="G147" s="97">
        <f>IF('P12'!H13=0,"",'P12'!H13)</f>
        <v>50</v>
      </c>
      <c r="H147" s="97">
        <f>IF('P12'!I13=0,"",'P12'!I13)</f>
        <v>55</v>
      </c>
      <c r="I147" s="97">
        <f>IF('P12'!J13=0,"",'P12'!J13)</f>
        <v>-56</v>
      </c>
      <c r="J147" s="97">
        <f>IF('P12'!K13=0,"",'P12'!K13)</f>
        <v>65</v>
      </c>
      <c r="K147" s="97">
        <f>IF('P12'!L13=0,"",'P12'!L13)</f>
        <v>70</v>
      </c>
      <c r="L147" s="97">
        <f>IF('P12'!M13=0,"",'P12'!M13)</f>
        <v>-71</v>
      </c>
      <c r="M147" s="97">
        <f>IF('P12'!N13=0,"",'P12'!N13)</f>
        <v>55</v>
      </c>
      <c r="N147" s="97">
        <f>IF('P12'!O13=0,"",'P12'!O13)</f>
        <v>70</v>
      </c>
      <c r="O147" s="97">
        <f>IF('P12'!P13=0,"",'P12'!P13)</f>
        <v>125</v>
      </c>
      <c r="P147" s="94">
        <f>IF('P12'!Q13=0,"",'P12'!Q13)</f>
        <v>178.78773806899417</v>
      </c>
      <c r="R147" s="173">
        <f t="shared" si="20"/>
        <v>178.78773806899417</v>
      </c>
      <c r="U147" s="178">
        <f t="shared" si="21"/>
        <v>55</v>
      </c>
      <c r="V147" s="178">
        <f t="shared" si="22"/>
        <v>70</v>
      </c>
      <c r="W147" s="170"/>
    </row>
    <row r="148" spans="1:23" s="99" customFormat="1" ht="18" x14ac:dyDescent="0.4">
      <c r="A148" s="90"/>
      <c r="B148" s="91">
        <f>IF('P12'!A16="","",'P12'!A16)</f>
        <v>76</v>
      </c>
      <c r="C148" s="94">
        <f>IF('P12'!B16="","",'P12'!B16)</f>
        <v>73</v>
      </c>
      <c r="D148" s="91" t="str">
        <f>IF('P12'!C16="","",'P12'!C16)</f>
        <v>SK</v>
      </c>
      <c r="E148" s="92">
        <f>IF('P12'!D16="","",'P12'!D16)</f>
        <v>33780</v>
      </c>
      <c r="F148" s="93" t="str">
        <f>IF('P12'!F16="","",'P12'!F16)</f>
        <v>Marianne Løvdok</v>
      </c>
      <c r="G148" s="97">
        <f>IF('P12'!H16=0,"",'P12'!H16)</f>
        <v>60</v>
      </c>
      <c r="H148" s="97">
        <f>IF('P12'!I16=0,"",'P12'!I16)</f>
        <v>65</v>
      </c>
      <c r="I148" s="97">
        <f>IF('P12'!J16=0,"",'P12'!J16)</f>
        <v>-70</v>
      </c>
      <c r="J148" s="97">
        <f>IF('P12'!K16=0,"",'P12'!K16)</f>
        <v>80</v>
      </c>
      <c r="K148" s="97">
        <f>IF('P12'!L16=0,"",'P12'!L16)</f>
        <v>-85</v>
      </c>
      <c r="L148" s="97">
        <f>IF('P12'!M16=0,"",'P12'!M16)</f>
        <v>85</v>
      </c>
      <c r="M148" s="97">
        <f>IF('P12'!N16=0,"",'P12'!N16)</f>
        <v>65</v>
      </c>
      <c r="N148" s="97">
        <f>IF('P12'!O16=0,"",'P12'!O16)</f>
        <v>85</v>
      </c>
      <c r="O148" s="97">
        <f>IF('P12'!P16=0,"",'P12'!P16)</f>
        <v>150</v>
      </c>
      <c r="P148" s="94">
        <f>IF('P12'!Q16=0,"",'P12'!Q16)</f>
        <v>181.11152986725702</v>
      </c>
      <c r="R148" s="173">
        <f t="shared" si="20"/>
        <v>181.11152986725702</v>
      </c>
      <c r="U148" s="178">
        <f t="shared" si="21"/>
        <v>65</v>
      </c>
      <c r="V148" s="178">
        <f t="shared" si="22"/>
        <v>85</v>
      </c>
      <c r="W148" s="170"/>
    </row>
    <row r="149" spans="1:23" s="99" customFormat="1" ht="18" x14ac:dyDescent="0.4">
      <c r="A149" s="90"/>
      <c r="B149" s="91">
        <f>IF('P12'!A19="","",'P12'!A19)</f>
        <v>71</v>
      </c>
      <c r="C149" s="94">
        <f>IF('P12'!B19="","",'P12'!B19)</f>
        <v>67.239999999999995</v>
      </c>
      <c r="D149" s="91" t="str">
        <f>IF('P12'!C19="","",'P12'!C19)</f>
        <v>K1</v>
      </c>
      <c r="E149" s="92">
        <f>IF('P12'!D19="","",'P12'!D19)</f>
        <v>30112</v>
      </c>
      <c r="F149" s="93" t="str">
        <f>IF('P12'!F19="","",'P12'!F19)</f>
        <v>Ruth Kasirye</v>
      </c>
      <c r="G149" s="97">
        <f>IF('P12'!H19=0,"",'P12'!H19)</f>
        <v>70</v>
      </c>
      <c r="H149" s="97">
        <f>IF('P12'!I19=0,"",'P12'!I19)</f>
        <v>75</v>
      </c>
      <c r="I149" s="97">
        <f>IF('P12'!J19=0,"",'P12'!J19)</f>
        <v>80</v>
      </c>
      <c r="J149" s="97">
        <f>IF('P12'!K19=0,"",'P12'!K19)</f>
        <v>90</v>
      </c>
      <c r="K149" s="97">
        <f>IF('P12'!L19=0,"",'P12'!L19)</f>
        <v>95</v>
      </c>
      <c r="L149" s="97">
        <f>IF('P12'!M19=0,"",'P12'!M19)</f>
        <v>100</v>
      </c>
      <c r="M149" s="97">
        <f>IF('P12'!N19=0,"",'P12'!N19)</f>
        <v>80</v>
      </c>
      <c r="N149" s="97">
        <f>IF('P12'!O19=0,"",'P12'!O19)</f>
        <v>100</v>
      </c>
      <c r="O149" s="97">
        <f>IF('P12'!P19=0,"",'P12'!P19)</f>
        <v>180</v>
      </c>
      <c r="P149" s="94">
        <f>IF('P12'!Q19=0,"",'P12'!Q19)</f>
        <v>227.09359079351296</v>
      </c>
      <c r="R149" s="173">
        <f t="shared" si="20"/>
        <v>227.09359079351296</v>
      </c>
      <c r="U149" s="178">
        <f t="shared" si="21"/>
        <v>80</v>
      </c>
      <c r="V149" s="178">
        <f t="shared" si="22"/>
        <v>100</v>
      </c>
      <c r="W149" s="170"/>
    </row>
    <row r="150" spans="1:23" ht="14" customHeight="1" x14ac:dyDescent="0.4">
      <c r="A150" s="40"/>
      <c r="B150" s="40"/>
      <c r="C150" s="106"/>
      <c r="D150" s="40"/>
      <c r="E150" s="42"/>
      <c r="F150" s="105"/>
      <c r="G150" s="105"/>
      <c r="H150" s="105"/>
      <c r="I150" s="105"/>
      <c r="J150" s="105"/>
      <c r="K150" s="105"/>
      <c r="L150" s="105"/>
      <c r="M150" s="95"/>
      <c r="N150" s="95"/>
      <c r="O150" s="95"/>
      <c r="P150" s="106"/>
    </row>
    <row r="151" spans="1:23" s="102" customFormat="1" ht="33.5" x14ac:dyDescent="0.6">
      <c r="A151" s="213" t="s">
        <v>45</v>
      </c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R151" s="168" t="s">
        <v>69</v>
      </c>
      <c r="U151" s="177"/>
      <c r="V151" s="177"/>
      <c r="W151" s="171"/>
    </row>
    <row r="152" spans="1:23" ht="14" customHeight="1" x14ac:dyDescent="0.4">
      <c r="A152" s="40"/>
      <c r="B152" s="40"/>
      <c r="C152" s="106"/>
      <c r="D152" s="40"/>
      <c r="E152" s="42"/>
      <c r="F152" s="105"/>
      <c r="G152" s="105"/>
      <c r="H152" s="105"/>
      <c r="I152" s="105"/>
      <c r="J152" s="105"/>
      <c r="K152" s="105"/>
      <c r="L152" s="105"/>
      <c r="M152" s="95"/>
      <c r="N152" s="95"/>
      <c r="O152" s="95"/>
      <c r="P152" s="106"/>
    </row>
    <row r="153" spans="1:23" s="102" customFormat="1" ht="28" x14ac:dyDescent="0.6">
      <c r="A153" s="89">
        <v>1</v>
      </c>
      <c r="B153" s="208" t="s">
        <v>56</v>
      </c>
      <c r="C153" s="208"/>
      <c r="D153" s="208"/>
      <c r="E153" s="208"/>
      <c r="F153" s="208"/>
      <c r="G153" s="132"/>
      <c r="H153" s="132"/>
      <c r="I153" s="132"/>
      <c r="J153" s="132"/>
      <c r="K153" s="132"/>
      <c r="L153" s="132"/>
      <c r="M153" s="96"/>
      <c r="N153" s="96"/>
      <c r="O153" s="96"/>
      <c r="P153" s="107">
        <f>IF(P159="",SUM(P154:P159),(SUM(P154:P159)-MIN(P154:P159)))</f>
        <v>1531.6055585767704</v>
      </c>
      <c r="R153" s="168">
        <f>IF(R159="",SUM(R154:R159),(SUM(R154:R159)-MIN(R154:R159)))</f>
        <v>1531.6055585767704</v>
      </c>
      <c r="U153" s="177"/>
      <c r="V153" s="177"/>
      <c r="W153" s="171"/>
    </row>
    <row r="154" spans="1:23" ht="17.5" x14ac:dyDescent="0.35">
      <c r="A154" s="90"/>
      <c r="B154" s="91">
        <f>IF('P13'!A10="","",'P13'!A10)</f>
        <v>73</v>
      </c>
      <c r="C154" s="94">
        <f>IF('P13'!B10="","",'P13'!B10)</f>
        <v>67.86</v>
      </c>
      <c r="D154" s="91" t="str">
        <f>IF('P13'!C10="","",'P13'!C10)</f>
        <v>SM</v>
      </c>
      <c r="E154" s="92">
        <f>IF('P13'!D10="","",'P13'!D10)</f>
        <v>31229</v>
      </c>
      <c r="F154" s="93" t="str">
        <f>IF('P13'!F10="","",'P13'!F10)</f>
        <v>Mauricio Kjeldner</v>
      </c>
      <c r="G154" s="97">
        <f>IF('P13'!H10=0,"",'P13'!H10)</f>
        <v>85</v>
      </c>
      <c r="H154" s="97">
        <f>IF('P13'!I10=0,"",'P13'!I10)</f>
        <v>88</v>
      </c>
      <c r="I154" s="97">
        <f>IF('P13'!J10=0,"",'P13'!J10)</f>
        <v>-91</v>
      </c>
      <c r="J154" s="97">
        <f>IF('P13'!K10=0,"",'P13'!K10)</f>
        <v>112</v>
      </c>
      <c r="K154" s="97">
        <f>IF('P13'!L10=0,"",'P13'!L10)</f>
        <v>116</v>
      </c>
      <c r="L154" s="97">
        <f>IF('P13'!M10=0,"",'P13'!M10)</f>
        <v>118</v>
      </c>
      <c r="M154" s="97">
        <f>IF('P13'!N10=0,"",'P13'!N10)</f>
        <v>88</v>
      </c>
      <c r="N154" s="97">
        <f>IF('P13'!O10=0,"",'P13'!O10)</f>
        <v>118</v>
      </c>
      <c r="O154" s="97">
        <f>IF('P13'!P10=0,"",'P13'!P10)</f>
        <v>206</v>
      </c>
      <c r="P154" s="94">
        <f>IF('P13'!Q10=0,"",'P13'!Q10)</f>
        <v>276.64890488942257</v>
      </c>
      <c r="R154" s="173">
        <f>IF((U154+V154)="","",IF(C154="","",IF(OR(D154="UK",D154="JK",D154="SK",D154="K1",D154="K2",D154="K3",D154="K4",D154="K5",D154="K6",D154="K7",D154="K8",D154="K9",D154="K10"),IF(C154&gt;153.655,(U154+V154),IF(C154&lt;28,10^(0.783497476*LOG10(28/153.655)^2)*(U154+V154),10^(0.783497476*LOG10(C154/153.655)^2)*(U154+V154))),IF(C154&gt;175.508,(U154+V154),IF(C154&lt;32,10^(0.75194503*LOG10(32/175.508)^2)*(U154+V154),10^(0.75194503*LOG10(C154/175.508)^2)*(U154+V154))))))</f>
        <v>276.64890488942257</v>
      </c>
      <c r="U154" s="178">
        <f>IF(MAX(IF(ISNUMBER(G154),G154,IF(LEN(G154)&lt;2,0,VALUE(LEFT(G154,LEN(G154)-1)))),IF(ISNUMBER(H154),H154,IF(LEN(H154)&lt;2,0,VALUE(LEFT(H154,LEN(H154)-1)))),IF(ISNUMBER(I154),I154,IF(LEN(I154)&lt;2,0,VALUE(LEFT(I154,LEN(I154)-1)))))&lt;0,0,MAX(IF(ISNUMBER(G154),G154,IF(LEN(G154)&lt;2,0,VALUE(LEFT(G154,LEN(G154)-1)))),IF(ISNUMBER(H154),H154,IF(LEN(H154)&lt;2,0,VALUE(LEFT(H154,LEN(H154)-1)))),IF(ISNUMBER(I154),I154,IF(LEN(I154)&lt;2,0,VALUE(LEFT(I154,LEN(I154)-1))))))</f>
        <v>88</v>
      </c>
      <c r="V154" s="178">
        <f>IF(MAX(IF(ISNUMBER(J154),J154,IF(LEN(J154)&lt;2,0,VALUE(LEFT(J154,LEN(J154)-1)))),IF(ISNUMBER(K154),K154,IF(LEN(K154)&lt;2,0,VALUE(LEFT(K154,LEN(K154)-1)))),IF(ISNUMBER(L154),L154,IF(LEN(L154)&lt;2,0,VALUE(LEFT(L154,LEN(L154)-1)))))&lt;0,0,MAX(IF(ISNUMBER(J154),J154,IF(LEN(J154)&lt;2,0,VALUE(LEFT(J154,LEN(J154)-1)))),IF(ISNUMBER(K154),K154,IF(LEN(K154)&lt;2,0,VALUE(LEFT(K154,LEN(K154)-1)))),IF(ISNUMBER(L154),L154,IF(LEN(L154)&lt;2,0,VALUE(LEFT(L154,LEN(L154)-1))))))</f>
        <v>118</v>
      </c>
    </row>
    <row r="155" spans="1:23" ht="17.5" x14ac:dyDescent="0.35">
      <c r="A155" s="90"/>
      <c r="B155" s="91">
        <f>IF('P13'!A14="","",'P13'!A14)</f>
        <v>81</v>
      </c>
      <c r="C155" s="94">
        <f>IF('P13'!B14="","",'P13'!B14)</f>
        <v>73.459999999999994</v>
      </c>
      <c r="D155" s="91" t="str">
        <f>IF('P13'!C14="","",'P13'!C14)</f>
        <v>SM</v>
      </c>
      <c r="E155" s="92">
        <f>IF('P13'!D14="","",'P13'!D14)</f>
        <v>35283</v>
      </c>
      <c r="F155" s="93" t="str">
        <f>IF('P13'!F14="","",'P13'!F14)</f>
        <v>Jonas Grønstad</v>
      </c>
      <c r="G155" s="97">
        <f>IF('P13'!H14=0,"",'P13'!H14)</f>
        <v>92</v>
      </c>
      <c r="H155" s="97">
        <f>IF('P13'!I14=0,"",'P13'!I14)</f>
        <v>96</v>
      </c>
      <c r="I155" s="97">
        <f>IF('P13'!J14=0,"",'P13'!J14)</f>
        <v>100</v>
      </c>
      <c r="J155" s="97">
        <f>IF('P13'!K14=0,"",'P13'!K14)</f>
        <v>107</v>
      </c>
      <c r="K155" s="97">
        <f>IF('P13'!L14=0,"",'P13'!L14)</f>
        <v>-112</v>
      </c>
      <c r="L155" s="97">
        <f>IF('P13'!M14=0,"",'P13'!M14)</f>
        <v>-116</v>
      </c>
      <c r="M155" s="97">
        <f>IF('P13'!N14=0,"",'P13'!N14)</f>
        <v>100</v>
      </c>
      <c r="N155" s="97">
        <f>IF('P13'!O14=0,"",'P13'!O14)</f>
        <v>107</v>
      </c>
      <c r="O155" s="97">
        <f>IF('P13'!P14=0,"",'P13'!P14)</f>
        <v>207</v>
      </c>
      <c r="P155" s="94">
        <f>IF('P13'!Q14=0,"",'P13'!Q14)</f>
        <v>265.18633702271575</v>
      </c>
      <c r="R155" s="173">
        <f>IF((U155+V155)="","",IF(C155="","",IF(OR(D155="UK",D155="JK",D155="SK",D155="K1",D155="K2",D155="K3",D155="K4",D155="K5",D155="K6",D155="K7",D155="K8",D155="K9",D155="K10"),IF(C155&gt;153.655,(U155+V155),IF(C155&lt;28,10^(0.783497476*LOG10(28/153.655)^2)*(U155+V155),10^(0.783497476*LOG10(C155/153.655)^2)*(U155+V155))),IF(C155&gt;175.508,(U155+V155),IF(C155&lt;32,10^(0.75194503*LOG10(32/175.508)^2)*(U155+V155),10^(0.75194503*LOG10(C155/175.508)^2)*(U155+V155))))))</f>
        <v>265.18633702271575</v>
      </c>
      <c r="U155" s="178">
        <f>IF(MAX(IF(ISNUMBER(G155),G155,IF(LEN(G155)&lt;2,0,VALUE(LEFT(G155,LEN(G155)-1)))),IF(ISNUMBER(H155),H155,IF(LEN(H155)&lt;2,0,VALUE(LEFT(H155,LEN(H155)-1)))),IF(ISNUMBER(I155),I155,IF(LEN(I155)&lt;2,0,VALUE(LEFT(I155,LEN(I155)-1)))))&lt;0,0,MAX(IF(ISNUMBER(G155),G155,IF(LEN(G155)&lt;2,0,VALUE(LEFT(G155,LEN(G155)-1)))),IF(ISNUMBER(H155),H155,IF(LEN(H155)&lt;2,0,VALUE(LEFT(H155,LEN(H155)-1)))),IF(ISNUMBER(I155),I155,IF(LEN(I155)&lt;2,0,VALUE(LEFT(I155,LEN(I155)-1))))))</f>
        <v>100</v>
      </c>
      <c r="V155" s="178">
        <f>IF(MAX(IF(ISNUMBER(J155),J155,IF(LEN(J155)&lt;2,0,VALUE(LEFT(J155,LEN(J155)-1)))),IF(ISNUMBER(K155),K155,IF(LEN(K155)&lt;2,0,VALUE(LEFT(K155,LEN(K155)-1)))),IF(ISNUMBER(L155),L155,IF(LEN(L155)&lt;2,0,VALUE(LEFT(L155,LEN(L155)-1)))))&lt;0,0,MAX(IF(ISNUMBER(J155),J155,IF(LEN(J155)&lt;2,0,VALUE(LEFT(J155,LEN(J155)-1)))),IF(ISNUMBER(K155),K155,IF(LEN(K155)&lt;2,0,VALUE(LEFT(K155,LEN(K155)-1)))),IF(ISNUMBER(L155),L155,IF(LEN(L155)&lt;2,0,VALUE(LEFT(L155,LEN(L155)-1))))))</f>
        <v>107</v>
      </c>
    </row>
    <row r="156" spans="1:23" ht="17.5" x14ac:dyDescent="0.35">
      <c r="A156" s="90"/>
      <c r="B156" s="91">
        <f>IF('P13'!A22="","",'P13'!A22)</f>
        <v>96</v>
      </c>
      <c r="C156" s="94">
        <f>IF('P13'!B22="","",'P13'!B22)</f>
        <v>94.26</v>
      </c>
      <c r="D156" s="91" t="str">
        <f>IF('P13'!C22="","",'P13'!C22)</f>
        <v>SM</v>
      </c>
      <c r="E156" s="92" t="str">
        <f>IF('P13'!D22="","",'P13'!D22)</f>
        <v>06..06.92</v>
      </c>
      <c r="F156" s="93" t="str">
        <f>IF('P13'!F22="","",'P13'!F22)</f>
        <v>Birger Welsvik</v>
      </c>
      <c r="G156" s="97">
        <f>IF('P13'!H22=0,"",'P13'!H22)</f>
        <v>100</v>
      </c>
      <c r="H156" s="97">
        <f>IF('P13'!I22=0,"",'P13'!I22)</f>
        <v>105</v>
      </c>
      <c r="I156" s="97">
        <f>IF('P13'!J22=0,"",'P13'!J22)</f>
        <v>110</v>
      </c>
      <c r="J156" s="97">
        <f>IF('P13'!K22=0,"",'P13'!K22)</f>
        <v>132</v>
      </c>
      <c r="K156" s="97">
        <f>IF('P13'!L22=0,"",'P13'!L22)</f>
        <v>-137</v>
      </c>
      <c r="L156" s="97">
        <f>IF('P13'!M22=0,"",'P13'!M22)</f>
        <v>137</v>
      </c>
      <c r="M156" s="97">
        <f>IF('P13'!N22=0,"",'P13'!N22)</f>
        <v>110</v>
      </c>
      <c r="N156" s="97">
        <f>IF('P13'!O22=0,"",'P13'!O22)</f>
        <v>137</v>
      </c>
      <c r="O156" s="97">
        <f>IF('P13'!P22=0,"",'P13'!P22)</f>
        <v>247</v>
      </c>
      <c r="P156" s="94">
        <f>IF('P13'!Q22=0,"",'P13'!Q22)</f>
        <v>280.22143628469496</v>
      </c>
      <c r="R156" s="173">
        <f>IF((U156+V156)="","",IF(C156="","",IF(OR(D156="UK",D156="JK",D156="SK",D156="K1",D156="K2",D156="K3",D156="K4",D156="K5",D156="K6",D156="K7",D156="K8",D156="K9",D156="K10"),IF(C156&gt;153.655,(U156+V156),IF(C156&lt;28,10^(0.783497476*LOG10(28/153.655)^2)*(U156+V156),10^(0.783497476*LOG10(C156/153.655)^2)*(U156+V156))),IF(C156&gt;175.508,(U156+V156),IF(C156&lt;32,10^(0.75194503*LOG10(32/175.508)^2)*(U156+V156),10^(0.75194503*LOG10(C156/175.508)^2)*(U156+V156))))))</f>
        <v>280.22143628469496</v>
      </c>
      <c r="U156" s="178">
        <f>IF(MAX(IF(ISNUMBER(G156),G156,IF(LEN(G156)&lt;2,0,VALUE(LEFT(G156,LEN(G156)-1)))),IF(ISNUMBER(H156),H156,IF(LEN(H156)&lt;2,0,VALUE(LEFT(H156,LEN(H156)-1)))),IF(ISNUMBER(I156),I156,IF(LEN(I156)&lt;2,0,VALUE(LEFT(I156,LEN(I156)-1)))))&lt;0,0,MAX(IF(ISNUMBER(G156),G156,IF(LEN(G156)&lt;2,0,VALUE(LEFT(G156,LEN(G156)-1)))),IF(ISNUMBER(H156),H156,IF(LEN(H156)&lt;2,0,VALUE(LEFT(H156,LEN(H156)-1)))),IF(ISNUMBER(I156),I156,IF(LEN(I156)&lt;2,0,VALUE(LEFT(I156,LEN(I156)-1))))))</f>
        <v>110</v>
      </c>
      <c r="V156" s="178">
        <f>IF(MAX(IF(ISNUMBER(J156),J156,IF(LEN(J156)&lt;2,0,VALUE(LEFT(J156,LEN(J156)-1)))),IF(ISNUMBER(K156),K156,IF(LEN(K156)&lt;2,0,VALUE(LEFT(K156,LEN(K156)-1)))),IF(ISNUMBER(L156),L156,IF(LEN(L156)&lt;2,0,VALUE(LEFT(L156,LEN(L156)-1)))))&lt;0,0,MAX(IF(ISNUMBER(J156),J156,IF(LEN(J156)&lt;2,0,VALUE(LEFT(J156,LEN(J156)-1)))),IF(ISNUMBER(K156),K156,IF(LEN(K156)&lt;2,0,VALUE(LEFT(K156,LEN(K156)-1)))),IF(ISNUMBER(L156),L156,IF(LEN(L156)&lt;2,0,VALUE(LEFT(L156,LEN(L156)-1))))))</f>
        <v>137</v>
      </c>
    </row>
    <row r="157" spans="1:23" ht="17.5" x14ac:dyDescent="0.35">
      <c r="A157" s="90"/>
      <c r="B157" s="91">
        <f>IF('P14'!A11="","",'P14'!A11)</f>
        <v>89</v>
      </c>
      <c r="C157" s="94">
        <f>IF('P14'!B11="","",'P14'!B11)</f>
        <v>81.739999999999995</v>
      </c>
      <c r="D157" s="91" t="str">
        <f>IF('P14'!C11="","",'P14'!C11)</f>
        <v>SM</v>
      </c>
      <c r="E157" s="92">
        <f>IF('P14'!D11="","",'P14'!D11)</f>
        <v>34601</v>
      </c>
      <c r="F157" s="93" t="str">
        <f>IF('P14'!F11="","",'P14'!F11)</f>
        <v>Reza Benorouz</v>
      </c>
      <c r="G157" s="97">
        <f>IF('P14'!H11=0,"",'P14'!H11)</f>
        <v>110</v>
      </c>
      <c r="H157" s="97">
        <f>IF('P14'!I11=0,"",'P14'!I11)</f>
        <v>116</v>
      </c>
      <c r="I157" s="97">
        <f>IF('P14'!J11=0,"",'P14'!J11)</f>
        <v>-121</v>
      </c>
      <c r="J157" s="97">
        <f>IF('P14'!K11=0,"",'P14'!K11)</f>
        <v>135</v>
      </c>
      <c r="K157" s="97">
        <f>IF('P14'!L11=0,"",'P14'!L11)</f>
        <v>143</v>
      </c>
      <c r="L157" s="97" t="str">
        <f>IF('P14'!M11=0,"",'P14'!M11)</f>
        <v>-</v>
      </c>
      <c r="M157" s="97">
        <f>IF('P14'!N11=0,"",'P14'!N11)</f>
        <v>116</v>
      </c>
      <c r="N157" s="97">
        <f>IF('P14'!O11=0,"",'P14'!O11)</f>
        <v>143</v>
      </c>
      <c r="O157" s="97">
        <f>IF('P14'!P11=0,"",'P14'!P11)</f>
        <v>259</v>
      </c>
      <c r="P157" s="94">
        <f>IF('P14'!Q11=0,"",'P14'!Q11)</f>
        <v>313.4104022591564</v>
      </c>
      <c r="R157" s="173">
        <f t="shared" ref="R157:R180" si="23">IF((U157+V157)="","",IF(C157="","",IF(OR(D157="UK",D157="JK",D157="SK",D157="K1",D157="K2",D157="K3",D157="K4",D157="K5",D157="K6",D157="K7",D157="K8",D157="K9",D157="K10"),IF(C157&gt;153.655,(U157+V157),IF(C157&lt;28,10^(0.783497476*LOG10(28/153.655)^2)*(U157+V157),10^(0.783497476*LOG10(C157/153.655)^2)*(U157+V157))),IF(C157&gt;175.508,(U157+V157),IF(C157&lt;32,10^(0.75194503*LOG10(32/175.508)^2)*(U157+V157),10^(0.75194503*LOG10(C157/175.508)^2)*(U157+V157))))))</f>
        <v>313.4104022591564</v>
      </c>
      <c r="U157" s="178">
        <f t="shared" ref="U157:U180" si="24">IF(MAX(IF(ISNUMBER(G157),G157,IF(LEN(G157)&lt;2,0,VALUE(LEFT(G157,LEN(G157)-1)))),IF(ISNUMBER(H157),H157,IF(LEN(H157)&lt;2,0,VALUE(LEFT(H157,LEN(H157)-1)))),IF(ISNUMBER(I157),I157,IF(LEN(I157)&lt;2,0,VALUE(LEFT(I157,LEN(I157)-1)))))&lt;0,0,MAX(IF(ISNUMBER(G157),G157,IF(LEN(G157)&lt;2,0,VALUE(LEFT(G157,LEN(G157)-1)))),IF(ISNUMBER(H157),H157,IF(LEN(H157)&lt;2,0,VALUE(LEFT(H157,LEN(H157)-1)))),IF(ISNUMBER(I157),I157,IF(LEN(I157)&lt;2,0,VALUE(LEFT(I157,LEN(I157)-1))))))</f>
        <v>116</v>
      </c>
      <c r="V157" s="178">
        <f t="shared" ref="V157:V180" si="25">IF(MAX(IF(ISNUMBER(J157),J157,IF(LEN(J157)&lt;2,0,VALUE(LEFT(J157,LEN(J157)-1)))),IF(ISNUMBER(K157),K157,IF(LEN(K157)&lt;2,0,VALUE(LEFT(K157,LEN(K157)-1)))),IF(ISNUMBER(L157),L157,IF(LEN(L157)&lt;2,0,VALUE(LEFT(L157,LEN(L157)-1)))))&lt;0,0,MAX(IF(ISNUMBER(J157),J157,IF(LEN(J157)&lt;2,0,VALUE(LEFT(J157,LEN(J157)-1)))),IF(ISNUMBER(K157),K157,IF(LEN(K157)&lt;2,0,VALUE(LEFT(K157,LEN(K157)-1)))),IF(ISNUMBER(L157),L157,IF(LEN(L157)&lt;2,0,VALUE(LEFT(L157,LEN(L157)-1))))))</f>
        <v>143</v>
      </c>
    </row>
    <row r="158" spans="1:23" ht="17.5" x14ac:dyDescent="0.35">
      <c r="A158" s="90"/>
      <c r="B158" s="91">
        <f>IF('P14'!A17="","",'P14'!A17)</f>
        <v>73</v>
      </c>
      <c r="C158" s="94">
        <f>IF('P14'!B17="","",'P14'!B17)</f>
        <v>72.98</v>
      </c>
      <c r="D158" s="91" t="str">
        <f>IF('P14'!C17="","",'P14'!C17)</f>
        <v>SM</v>
      </c>
      <c r="E158" s="92">
        <f>IF('P14'!D17="","",'P14'!D17)</f>
        <v>33342</v>
      </c>
      <c r="F158" s="93" t="str">
        <f>IF('P14'!F17="","",'P14'!F17)</f>
        <v>Daniel Strømsborg Roness</v>
      </c>
      <c r="G158" s="97">
        <f>IF('P14'!H17=0,"",'P14'!H17)</f>
        <v>-117</v>
      </c>
      <c r="H158" s="97">
        <f>IF('P14'!I17=0,"",'P14'!I17)</f>
        <v>-117</v>
      </c>
      <c r="I158" s="97">
        <f>IF('P14'!J17=0,"",'P14'!J17)</f>
        <v>117</v>
      </c>
      <c r="J158" s="97">
        <f>IF('P14'!K17=0,"",'P14'!K17)</f>
        <v>-147</v>
      </c>
      <c r="K158" s="97">
        <f>IF('P14'!L17=0,"",'P14'!L17)</f>
        <v>147</v>
      </c>
      <c r="L158" s="97">
        <f>IF('P14'!M17=0,"",'P14'!M17)</f>
        <v>-163</v>
      </c>
      <c r="M158" s="97">
        <f>IF('P14'!N17=0,"",'P14'!N17)</f>
        <v>117</v>
      </c>
      <c r="N158" s="97">
        <f>IF('P14'!O17=0,"",'P14'!O17)</f>
        <v>147</v>
      </c>
      <c r="O158" s="97">
        <f>IF('P14'!P17=0,"",'P14'!P17)</f>
        <v>264</v>
      </c>
      <c r="P158" s="94">
        <f>IF('P14'!Q17=0,"",'P14'!Q17)</f>
        <v>339.47699294141091</v>
      </c>
      <c r="R158" s="173">
        <f t="shared" si="23"/>
        <v>339.47699294141091</v>
      </c>
      <c r="U158" s="178">
        <f t="shared" si="24"/>
        <v>117</v>
      </c>
      <c r="V158" s="178">
        <f t="shared" si="25"/>
        <v>147</v>
      </c>
    </row>
    <row r="159" spans="1:23" ht="17.5" x14ac:dyDescent="0.35">
      <c r="A159" s="90"/>
      <c r="B159" s="91">
        <f>IF('P14'!A21="","",'P14'!A21)</f>
        <v>109</v>
      </c>
      <c r="C159" s="94">
        <f>IF('P14'!B21="","",'P14'!B21)</f>
        <v>105.78</v>
      </c>
      <c r="D159" s="91" t="str">
        <f>IF('P14'!C21="","",'P14'!C21)</f>
        <v>SM</v>
      </c>
      <c r="E159" s="92">
        <f>IF('P14'!D21="","",'P14'!D21)</f>
        <v>33892</v>
      </c>
      <c r="F159" s="93" t="str">
        <f>IF('P14'!F21="","",'P14'!F21)</f>
        <v>Jørgen Kjellevand</v>
      </c>
      <c r="G159" s="97">
        <f>IF('P14'!H21=0,"",'P14'!H21)</f>
        <v>125</v>
      </c>
      <c r="H159" s="97">
        <f>IF('P14'!I21=0,"",'P14'!I21)</f>
        <v>-131</v>
      </c>
      <c r="I159" s="97">
        <f>IF('P14'!J21=0,"",'P14'!J21)</f>
        <v>131</v>
      </c>
      <c r="J159" s="97">
        <f>IF('P14'!K21=0,"",'P14'!K21)</f>
        <v>-157</v>
      </c>
      <c r="K159" s="97">
        <f>IF('P14'!L21=0,"",'P14'!L21)</f>
        <v>157</v>
      </c>
      <c r="L159" s="97">
        <f>IF('P14'!M21=0,"",'P14'!M21)</f>
        <v>165</v>
      </c>
      <c r="M159" s="97">
        <f>IF('P14'!N21=0,"",'P14'!N21)</f>
        <v>131</v>
      </c>
      <c r="N159" s="97">
        <f>IF('P14'!O21=0,"",'P14'!O21)</f>
        <v>165</v>
      </c>
      <c r="O159" s="97">
        <f>IF('P14'!P21=0,"",'P14'!P21)</f>
        <v>296</v>
      </c>
      <c r="P159" s="94">
        <f>IF('P14'!Q21=0,"",'P14'!Q21)</f>
        <v>321.84782220208547</v>
      </c>
      <c r="R159" s="173">
        <f t="shared" si="23"/>
        <v>321.84782220208547</v>
      </c>
      <c r="U159" s="178">
        <f t="shared" si="24"/>
        <v>131</v>
      </c>
      <c r="V159" s="178">
        <f t="shared" si="25"/>
        <v>165</v>
      </c>
    </row>
    <row r="160" spans="1:23" s="102" customFormat="1" ht="28" x14ac:dyDescent="0.6">
      <c r="A160" s="89">
        <v>1</v>
      </c>
      <c r="B160" s="208" t="s">
        <v>68</v>
      </c>
      <c r="C160" s="208"/>
      <c r="D160" s="208"/>
      <c r="E160" s="208"/>
      <c r="F160" s="208"/>
      <c r="G160" s="132"/>
      <c r="H160" s="132"/>
      <c r="I160" s="132"/>
      <c r="J160" s="132"/>
      <c r="K160" s="132"/>
      <c r="L160" s="132"/>
      <c r="M160" s="96"/>
      <c r="N160" s="96"/>
      <c r="O160" s="96"/>
      <c r="P160" s="107">
        <f>IF(P166="",SUM(P161:P166),(SUM(P161:P166)-MIN(P161:P166)))</f>
        <v>1505.9097595148887</v>
      </c>
      <c r="R160" s="168">
        <f>IF(R166="",SUM(R161:R166),(SUM(R161:R166)-MIN(R161:R166)))</f>
        <v>1505.9097595148887</v>
      </c>
      <c r="U160" s="177"/>
      <c r="V160" s="177"/>
      <c r="W160" s="171"/>
    </row>
    <row r="161" spans="1:23" ht="17.5" x14ac:dyDescent="0.35">
      <c r="A161" s="90"/>
      <c r="B161" s="91">
        <f>IF('P13'!A9="","",'P13'!A9)</f>
        <v>81</v>
      </c>
      <c r="C161" s="94">
        <f>IF('P13'!B9="","",'P13'!B9)</f>
        <v>73.459999999999994</v>
      </c>
      <c r="D161" s="91" t="str">
        <f>IF('P13'!C9="","",'P13'!C9)</f>
        <v>UM</v>
      </c>
      <c r="E161" s="92">
        <f>IF('P13'!D9="","",'P13'!D9)</f>
        <v>37831</v>
      </c>
      <c r="F161" s="93" t="str">
        <f>IF('P13'!F9="","",'P13'!F9)</f>
        <v>Mathias Aven</v>
      </c>
      <c r="G161" s="97">
        <f>IF('P13'!H9=0,"",'P13'!H9)</f>
        <v>80</v>
      </c>
      <c r="H161" s="97">
        <f>IF('P13'!I9=0,"",'P13'!I9)</f>
        <v>-83</v>
      </c>
      <c r="I161" s="97">
        <f>IF('P13'!J9=0,"",'P13'!J9)</f>
        <v>83</v>
      </c>
      <c r="J161" s="97">
        <f>IF('P13'!K9=0,"",'P13'!K9)</f>
        <v>95</v>
      </c>
      <c r="K161" s="97">
        <f>IF('P13'!L9=0,"",'P13'!L9)</f>
        <v>-99</v>
      </c>
      <c r="L161" s="97">
        <f>IF('P13'!M9=0,"",'P13'!M9)</f>
        <v>-99</v>
      </c>
      <c r="M161" s="97">
        <f>IF('P13'!N9=0,"",'P13'!N9)</f>
        <v>83</v>
      </c>
      <c r="N161" s="97">
        <f>IF('P13'!O9=0,"",'P13'!O9)</f>
        <v>95</v>
      </c>
      <c r="O161" s="97">
        <f>IF('P13'!P9=0,"",'P13'!P9)</f>
        <v>178</v>
      </c>
      <c r="P161" s="94">
        <f>IF('P13'!Q9=0,"",'P13'!Q9)</f>
        <v>228.03462797122415</v>
      </c>
      <c r="R161" s="173">
        <f t="shared" ref="R161:R166" si="26">IF((U161+V161)="","",IF(C161="","",IF(OR(D161="UK",D161="JK",D161="SK",D161="K1",D161="K2",D161="K3",D161="K4",D161="K5",D161="K6",D161="K7",D161="K8",D161="K9",D161="K10"),IF(C161&gt;153.655,(U161+V161),IF(C161&lt;28,10^(0.783497476*LOG10(28/153.655)^2)*(U161+V161),10^(0.783497476*LOG10(C161/153.655)^2)*(U161+V161))),IF(C161&gt;175.508,(U161+V161),IF(C161&lt;32,10^(0.75194503*LOG10(32/175.508)^2)*(U161+V161),10^(0.75194503*LOG10(C161/175.508)^2)*(U161+V161))))))</f>
        <v>228.03462797122415</v>
      </c>
      <c r="U161" s="178">
        <f>IF(MAX(IF(ISNUMBER(G161),G161,IF(LEN(G161)&lt;2,0,VALUE(LEFT(G161,LEN(G161)-1)))),IF(ISNUMBER(H161),H161,IF(LEN(H161)&lt;2,0,VALUE(LEFT(H161,LEN(H161)-1)))),IF(ISNUMBER(I161),I161,IF(LEN(I161)&lt;2,0,VALUE(LEFT(I161,LEN(I161)-1)))))&lt;0,0,MAX(IF(ISNUMBER(G161),G161,IF(LEN(G161)&lt;2,0,VALUE(LEFT(G161,LEN(G161)-1)))),IF(ISNUMBER(H161),H161,IF(LEN(H161)&lt;2,0,VALUE(LEFT(H161,LEN(H161)-1)))),IF(ISNUMBER(I161),I161,IF(LEN(I161)&lt;2,0,VALUE(LEFT(I161,LEN(I161)-1))))))</f>
        <v>83</v>
      </c>
      <c r="V161" s="178">
        <f>IF(MAX(IF(ISNUMBER(J161),J161,IF(LEN(J161)&lt;2,0,VALUE(LEFT(J161,LEN(J161)-1)))),IF(ISNUMBER(K161),K161,IF(LEN(K161)&lt;2,0,VALUE(LEFT(K161,LEN(K161)-1)))),IF(ISNUMBER(L161),L161,IF(LEN(L161)&lt;2,0,VALUE(LEFT(L161,LEN(L161)-1)))))&lt;0,0,MAX(IF(ISNUMBER(J161),J161,IF(LEN(J161)&lt;2,0,VALUE(LEFT(J161,LEN(J161)-1)))),IF(ISNUMBER(K161),K161,IF(LEN(K161)&lt;2,0,VALUE(LEFT(K161,LEN(K161)-1)))),IF(ISNUMBER(L161),L161,IF(LEN(L161)&lt;2,0,VALUE(LEFT(L161,LEN(L161)-1))))))</f>
        <v>95</v>
      </c>
    </row>
    <row r="162" spans="1:23" ht="17.5" x14ac:dyDescent="0.35">
      <c r="A162" s="90"/>
      <c r="B162" s="91">
        <f>IF('P13'!A16="","",'P13'!A16)</f>
        <v>96</v>
      </c>
      <c r="C162" s="94">
        <f>IF('P13'!B16="","",'P13'!B16)</f>
        <v>92.74</v>
      </c>
      <c r="D162" s="91" t="str">
        <f>IF('P13'!C16="","",'P13'!C16)</f>
        <v>SM</v>
      </c>
      <c r="E162" s="92">
        <f>IF('P13'!D16="","",'P13'!D16)</f>
        <v>34774</v>
      </c>
      <c r="F162" s="93" t="str">
        <f>IF('P13'!F16="","",'P13'!F16)</f>
        <v>Tore Gjøringbø</v>
      </c>
      <c r="G162" s="97">
        <f>IF('P13'!H16=0,"",'P13'!H16)</f>
        <v>100</v>
      </c>
      <c r="H162" s="97">
        <f>IF('P13'!I16=0,"",'P13'!I16)</f>
        <v>105</v>
      </c>
      <c r="I162" s="97">
        <f>IF('P13'!J16=0,"",'P13'!J16)</f>
        <v>108</v>
      </c>
      <c r="J162" s="97">
        <f>IF('P13'!K16=0,"",'P13'!K16)</f>
        <v>130</v>
      </c>
      <c r="K162" s="97">
        <f>IF('P13'!L16=0,"",'P13'!L16)</f>
        <v>135</v>
      </c>
      <c r="L162" s="97">
        <f>IF('P13'!M16=0,"",'P13'!M16)</f>
        <v>140</v>
      </c>
      <c r="M162" s="97">
        <f>IF('P13'!N16=0,"",'P13'!N16)</f>
        <v>108</v>
      </c>
      <c r="N162" s="97">
        <f>IF('P13'!O16=0,"",'P13'!O16)</f>
        <v>140</v>
      </c>
      <c r="O162" s="97">
        <f>IF('P13'!P16=0,"",'P13'!P16)</f>
        <v>248</v>
      </c>
      <c r="P162" s="94">
        <f>IF('P13'!Q16=0,"",'P13'!Q16)</f>
        <v>283.2435940144336</v>
      </c>
      <c r="R162" s="173">
        <f t="shared" si="26"/>
        <v>283.2435940144336</v>
      </c>
      <c r="U162" s="178">
        <f>IF(MAX(IF(ISNUMBER(G162),G162,IF(LEN(G162)&lt;2,0,VALUE(LEFT(G162,LEN(G162)-1)))),IF(ISNUMBER(H162),H162,IF(LEN(H162)&lt;2,0,VALUE(LEFT(H162,LEN(H162)-1)))),IF(ISNUMBER(I162),I162,IF(LEN(I162)&lt;2,0,VALUE(LEFT(I162,LEN(I162)-1)))))&lt;0,0,MAX(IF(ISNUMBER(G162),G162,IF(LEN(G162)&lt;2,0,VALUE(LEFT(G162,LEN(G162)-1)))),IF(ISNUMBER(H162),H162,IF(LEN(H162)&lt;2,0,VALUE(LEFT(H162,LEN(H162)-1)))),IF(ISNUMBER(I162),I162,IF(LEN(I162)&lt;2,0,VALUE(LEFT(I162,LEN(I162)-1))))))</f>
        <v>108</v>
      </c>
      <c r="V162" s="178">
        <f>IF(MAX(IF(ISNUMBER(J162),J162,IF(LEN(J162)&lt;2,0,VALUE(LEFT(J162,LEN(J162)-1)))),IF(ISNUMBER(K162),K162,IF(LEN(K162)&lt;2,0,VALUE(LEFT(K162,LEN(K162)-1)))),IF(ISNUMBER(L162),L162,IF(LEN(L162)&lt;2,0,VALUE(LEFT(L162,LEN(L162)-1)))))&lt;0,0,MAX(IF(ISNUMBER(J162),J162,IF(LEN(J162)&lt;2,0,VALUE(LEFT(J162,LEN(J162)-1)))),IF(ISNUMBER(K162),K162,IF(LEN(K162)&lt;2,0,VALUE(LEFT(K162,LEN(K162)-1)))),IF(ISNUMBER(L162),L162,IF(LEN(L162)&lt;2,0,VALUE(LEFT(L162,LEN(L162)-1))))))</f>
        <v>140</v>
      </c>
    </row>
    <row r="163" spans="1:23" ht="17.5" x14ac:dyDescent="0.35">
      <c r="A163" s="90"/>
      <c r="B163" s="91">
        <f>IF('P13'!A21="","",'P13'!A21)</f>
        <v>102</v>
      </c>
      <c r="C163" s="94">
        <f>IF('P13'!B21="","",'P13'!B21)</f>
        <v>101.48</v>
      </c>
      <c r="D163" s="91" t="str">
        <f>IF('P13'!C21="","",'P13'!C21)</f>
        <v>SM</v>
      </c>
      <c r="E163" s="92">
        <f>IF('P13'!D21="","",'P13'!D21)</f>
        <v>34808</v>
      </c>
      <c r="F163" s="93" t="str">
        <f>IF('P13'!F21="","",'P13'!F21)</f>
        <v>Evald Osnes Devik</v>
      </c>
      <c r="G163" s="97">
        <f>IF('P13'!H21=0,"",'P13'!H21)</f>
        <v>100</v>
      </c>
      <c r="H163" s="97">
        <f>IF('P13'!I21=0,"",'P13'!I21)</f>
        <v>105</v>
      </c>
      <c r="I163" s="97">
        <f>IF('P13'!J21=0,"",'P13'!J21)</f>
        <v>108</v>
      </c>
      <c r="J163" s="97">
        <f>IF('P13'!K21=0,"",'P13'!K21)</f>
        <v>128</v>
      </c>
      <c r="K163" s="97">
        <f>IF('P13'!L21=0,"",'P13'!L21)</f>
        <v>135</v>
      </c>
      <c r="L163" s="97">
        <f>IF('P13'!M21=0,"",'P13'!M21)</f>
        <v>140</v>
      </c>
      <c r="M163" s="97">
        <f>IF('P13'!N21=0,"",'P13'!N21)</f>
        <v>108</v>
      </c>
      <c r="N163" s="97">
        <f>IF('P13'!O21=0,"",'P13'!O21)</f>
        <v>140</v>
      </c>
      <c r="O163" s="97">
        <f>IF('P13'!P21=0,"",'P13'!P21)</f>
        <v>248</v>
      </c>
      <c r="P163" s="94">
        <f>IF('P13'!Q21=0,"",'P13'!Q21)</f>
        <v>273.53629410528174</v>
      </c>
      <c r="R163" s="173">
        <f t="shared" si="26"/>
        <v>273.53629410528174</v>
      </c>
      <c r="U163" s="178">
        <f t="shared" ref="U163" si="27">IF(MAX(IF(ISNUMBER(G163),G163,IF(LEN(G163)&lt;2,0,VALUE(LEFT(G163,LEN(G163)-1)))),IF(ISNUMBER(H163),H163,IF(LEN(H163)&lt;2,0,VALUE(LEFT(H163,LEN(H163)-1)))),IF(ISNUMBER(I163),I163,IF(LEN(I163)&lt;2,0,VALUE(LEFT(I163,LEN(I163)-1)))))&lt;0,0,MAX(IF(ISNUMBER(G163),G163,IF(LEN(G163)&lt;2,0,VALUE(LEFT(G163,LEN(G163)-1)))),IF(ISNUMBER(H163),H163,IF(LEN(H163)&lt;2,0,VALUE(LEFT(H163,LEN(H163)-1)))),IF(ISNUMBER(I163),I163,IF(LEN(I163)&lt;2,0,VALUE(LEFT(I163,LEN(I163)-1))))))</f>
        <v>108</v>
      </c>
      <c r="V163" s="178">
        <f t="shared" ref="V163" si="28">IF(MAX(IF(ISNUMBER(J163),J163,IF(LEN(J163)&lt;2,0,VALUE(LEFT(J163,LEN(J163)-1)))),IF(ISNUMBER(K163),K163,IF(LEN(K163)&lt;2,0,VALUE(LEFT(K163,LEN(K163)-1)))),IF(ISNUMBER(L163),L163,IF(LEN(L163)&lt;2,0,VALUE(LEFT(L163,LEN(L163)-1)))))&lt;0,0,MAX(IF(ISNUMBER(J163),J163,IF(LEN(J163)&lt;2,0,VALUE(LEFT(J163,LEN(J163)-1)))),IF(ISNUMBER(K163),K163,IF(LEN(K163)&lt;2,0,VALUE(LEFT(K163,LEN(K163)-1)))),IF(ISNUMBER(L163),L163,IF(LEN(L163)&lt;2,0,VALUE(LEFT(L163,LEN(L163)-1))))))</f>
        <v>140</v>
      </c>
    </row>
    <row r="164" spans="1:23" ht="17.5" x14ac:dyDescent="0.35">
      <c r="A164" s="90"/>
      <c r="B164" s="91">
        <f>IF('P14'!A12="","",'P14'!A12)</f>
        <v>81</v>
      </c>
      <c r="C164" s="94">
        <f>IF('P14'!B12="","",'P14'!B12)</f>
        <v>75.98</v>
      </c>
      <c r="D164" s="91" t="str">
        <f>IF('P14'!C12="","",'P14'!C12)</f>
        <v>SM</v>
      </c>
      <c r="E164" s="92">
        <f>IF('P14'!D12="","",'P14'!D12)</f>
        <v>34609</v>
      </c>
      <c r="F164" s="93" t="str">
        <f>IF('P14'!F12="","",'P14'!F12)</f>
        <v>Jantsen Øverås</v>
      </c>
      <c r="G164" s="97">
        <f>IF('P14'!H12=0,"",'P14'!H12)</f>
        <v>110</v>
      </c>
      <c r="H164" s="97">
        <f>IF('P14'!I12=0,"",'P14'!I12)</f>
        <v>-115</v>
      </c>
      <c r="I164" s="97">
        <f>IF('P14'!J12=0,"",'P14'!J12)</f>
        <v>-115</v>
      </c>
      <c r="J164" s="97">
        <f>IF('P14'!K12=0,"",'P14'!K12)</f>
        <v>125</v>
      </c>
      <c r="K164" s="97">
        <f>IF('P14'!L12=0,"",'P14'!L12)</f>
        <v>130</v>
      </c>
      <c r="L164" s="97">
        <f>IF('P14'!M12=0,"",'P14'!M12)</f>
        <v>135</v>
      </c>
      <c r="M164" s="97">
        <f>IF('P14'!N12=0,"",'P14'!N12)</f>
        <v>110</v>
      </c>
      <c r="N164" s="97">
        <f>IF('P14'!O12=0,"",'P14'!O12)</f>
        <v>135</v>
      </c>
      <c r="O164" s="97">
        <f>IF('P14'!P12=0,"",'P14'!P12)</f>
        <v>245</v>
      </c>
      <c r="P164" s="94">
        <f>IF('P14'!Q12=0,"",'P14'!Q12)</f>
        <v>308.01768321937402</v>
      </c>
      <c r="R164" s="173">
        <f t="shared" si="26"/>
        <v>308.01768321937402</v>
      </c>
      <c r="U164" s="178">
        <f>IF(MAX(IF(ISNUMBER(G164),G164,IF(LEN(G164)&lt;2,0,VALUE(LEFT(G164,LEN(G164)-1)))),IF(ISNUMBER(H164),H164,IF(LEN(H164)&lt;2,0,VALUE(LEFT(H164,LEN(H164)-1)))),IF(ISNUMBER(I164),I164,IF(LEN(I164)&lt;2,0,VALUE(LEFT(I164,LEN(I164)-1)))))&lt;0,0,MAX(IF(ISNUMBER(G164),G164,IF(LEN(G164)&lt;2,0,VALUE(LEFT(G164,LEN(G164)-1)))),IF(ISNUMBER(H164),H164,IF(LEN(H164)&lt;2,0,VALUE(LEFT(H164,LEN(H164)-1)))),IF(ISNUMBER(I164),I164,IF(LEN(I164)&lt;2,0,VALUE(LEFT(I164,LEN(I164)-1))))))</f>
        <v>110</v>
      </c>
      <c r="V164" s="178">
        <f>IF(MAX(IF(ISNUMBER(J164),J164,IF(LEN(J164)&lt;2,0,VALUE(LEFT(J164,LEN(J164)-1)))),IF(ISNUMBER(K164),K164,IF(LEN(K164)&lt;2,0,VALUE(LEFT(K164,LEN(K164)-1)))),IF(ISNUMBER(L164),L164,IF(LEN(L164)&lt;2,0,VALUE(LEFT(L164,LEN(L164)-1)))))&lt;0,0,MAX(IF(ISNUMBER(J164),J164,IF(LEN(J164)&lt;2,0,VALUE(LEFT(J164,LEN(J164)-1)))),IF(ISNUMBER(K164),K164,IF(LEN(K164)&lt;2,0,VALUE(LEFT(K164,LEN(K164)-1)))),IF(ISNUMBER(L164),L164,IF(LEN(L164)&lt;2,0,VALUE(LEFT(L164,LEN(L164)-1))))))</f>
        <v>135</v>
      </c>
    </row>
    <row r="165" spans="1:23" ht="17.5" x14ac:dyDescent="0.35">
      <c r="A165" s="90"/>
      <c r="B165" s="91">
        <f>IF('P14'!A16="","",'P14'!A16)</f>
        <v>96</v>
      </c>
      <c r="C165" s="94">
        <f>IF('P14'!B16="","",'P14'!B16)</f>
        <v>92.22</v>
      </c>
      <c r="D165" s="91" t="str">
        <f>IF('P14'!C16="","",'P14'!C16)</f>
        <v>SM</v>
      </c>
      <c r="E165" s="92">
        <f>IF('P14'!D16="","",'P14'!D16)</f>
        <v>33520</v>
      </c>
      <c r="F165" s="93" t="str">
        <f>IF('P14'!F16="","",'P14'!F16)</f>
        <v>Stein Inge Holstad</v>
      </c>
      <c r="G165" s="97">
        <f>IF('P14'!H16=0,"",'P14'!H16)</f>
        <v>113</v>
      </c>
      <c r="H165" s="97">
        <f>IF('P14'!I16=0,"",'P14'!I16)</f>
        <v>117</v>
      </c>
      <c r="I165" s="97">
        <f>IF('P14'!J16=0,"",'P14'!J16)</f>
        <v>120</v>
      </c>
      <c r="J165" s="97">
        <f>IF('P14'!K16=0,"",'P14'!K16)</f>
        <v>143</v>
      </c>
      <c r="K165" s="97">
        <f>IF('P14'!L16=0,"",'P14'!L16)</f>
        <v>148</v>
      </c>
      <c r="L165" s="97">
        <f>IF('P14'!M16=0,"",'P14'!M16)</f>
        <v>152</v>
      </c>
      <c r="M165" s="97">
        <f>IF('P14'!N16=0,"",'P14'!N16)</f>
        <v>120</v>
      </c>
      <c r="N165" s="97">
        <f>IF('P14'!O16=0,"",'P14'!O16)</f>
        <v>152</v>
      </c>
      <c r="O165" s="97">
        <f>IF('P14'!P16=0,"",'P14'!P16)</f>
        <v>272</v>
      </c>
      <c r="P165" s="94">
        <f>IF('P14'!Q16=0,"",'P14'!Q16)</f>
        <v>311.38607307077609</v>
      </c>
      <c r="R165" s="173">
        <f t="shared" si="26"/>
        <v>311.38607307077609</v>
      </c>
      <c r="U165" s="178">
        <f>IF(MAX(IF(ISNUMBER(G165),G165,IF(LEN(G165)&lt;2,0,VALUE(LEFT(G165,LEN(G165)-1)))),IF(ISNUMBER(H165),H165,IF(LEN(H165)&lt;2,0,VALUE(LEFT(H165,LEN(H165)-1)))),IF(ISNUMBER(I165),I165,IF(LEN(I165)&lt;2,0,VALUE(LEFT(I165,LEN(I165)-1)))))&lt;0,0,MAX(IF(ISNUMBER(G165),G165,IF(LEN(G165)&lt;2,0,VALUE(LEFT(G165,LEN(G165)-1)))),IF(ISNUMBER(H165),H165,IF(LEN(H165)&lt;2,0,VALUE(LEFT(H165,LEN(H165)-1)))),IF(ISNUMBER(I165),I165,IF(LEN(I165)&lt;2,0,VALUE(LEFT(I165,LEN(I165)-1))))))</f>
        <v>120</v>
      </c>
      <c r="V165" s="178">
        <f>IF(MAX(IF(ISNUMBER(J165),J165,IF(LEN(J165)&lt;2,0,VALUE(LEFT(J165,LEN(J165)-1)))),IF(ISNUMBER(K165),K165,IF(LEN(K165)&lt;2,0,VALUE(LEFT(K165,LEN(K165)-1)))),IF(ISNUMBER(L165),L165,IF(LEN(L165)&lt;2,0,VALUE(LEFT(L165,LEN(L165)-1)))))&lt;0,0,MAX(IF(ISNUMBER(J165),J165,IF(LEN(J165)&lt;2,0,VALUE(LEFT(J165,LEN(J165)-1)))),IF(ISNUMBER(K165),K165,IF(LEN(K165)&lt;2,0,VALUE(LEFT(K165,LEN(K165)-1)))),IF(ISNUMBER(L165),L165,IF(LEN(L165)&lt;2,0,VALUE(LEFT(L165,LEN(L165)-1))))))</f>
        <v>152</v>
      </c>
    </row>
    <row r="166" spans="1:23" ht="17.5" x14ac:dyDescent="0.35">
      <c r="A166" s="90"/>
      <c r="B166" s="91" t="str">
        <f>IF('P14'!A19="","",'P14'!A19)</f>
        <v>+109</v>
      </c>
      <c r="C166" s="94">
        <f>IF('P14'!B19="","",'P14'!B19)</f>
        <v>120.74</v>
      </c>
      <c r="D166" s="91" t="str">
        <f>IF('P14'!C19="","",'P14'!C19)</f>
        <v>JM</v>
      </c>
      <c r="E166" s="92">
        <f>IF('P14'!D19="","",'P14'!D19)</f>
        <v>37061</v>
      </c>
      <c r="F166" s="93" t="str">
        <f>IF('P14'!F19="","",'P14'!F19)</f>
        <v>Ragnar Holme</v>
      </c>
      <c r="G166" s="97">
        <f>IF('P14'!H19=0,"",'P14'!H19)</f>
        <v>135</v>
      </c>
      <c r="H166" s="97">
        <f>IF('P14'!I19=0,"",'P14'!I19)</f>
        <v>140</v>
      </c>
      <c r="I166" s="97">
        <f>IF('P14'!J19=0,"",'P14'!J19)</f>
        <v>-145</v>
      </c>
      <c r="J166" s="97">
        <f>IF('P14'!K19=0,"",'P14'!K19)</f>
        <v>170</v>
      </c>
      <c r="K166" s="97">
        <f>IF('P14'!L19=0,"",'P14'!L19)</f>
        <v>175</v>
      </c>
      <c r="L166" s="97" t="str">
        <f>IF('P14'!M19=0,"",'P14'!M19)</f>
        <v>-</v>
      </c>
      <c r="M166" s="97">
        <f>IF('P14'!N19=0,"",'P14'!N19)</f>
        <v>140</v>
      </c>
      <c r="N166" s="97">
        <f>IF('P14'!O19=0,"",'P14'!O19)</f>
        <v>175</v>
      </c>
      <c r="O166" s="97">
        <f>IF('P14'!P19=0,"",'P14'!P19)</f>
        <v>315</v>
      </c>
      <c r="P166" s="94">
        <f>IF('P14'!Q19=0,"",'P14'!Q19)</f>
        <v>329.72611510502315</v>
      </c>
      <c r="R166" s="173">
        <f t="shared" si="26"/>
        <v>329.72611510502315</v>
      </c>
      <c r="U166" s="178">
        <f>IF(MAX(IF(ISNUMBER(G166),G166,IF(LEN(G166)&lt;2,0,VALUE(LEFT(G166,LEN(G166)-1)))),IF(ISNUMBER(H166),H166,IF(LEN(H166)&lt;2,0,VALUE(LEFT(H166,LEN(H166)-1)))),IF(ISNUMBER(I166),I166,IF(LEN(I166)&lt;2,0,VALUE(LEFT(I166,LEN(I166)-1)))))&lt;0,0,MAX(IF(ISNUMBER(G166),G166,IF(LEN(G166)&lt;2,0,VALUE(LEFT(G166,LEN(G166)-1)))),IF(ISNUMBER(H166),H166,IF(LEN(H166)&lt;2,0,VALUE(LEFT(H166,LEN(H166)-1)))),IF(ISNUMBER(I166),I166,IF(LEN(I166)&lt;2,0,VALUE(LEFT(I166,LEN(I166)-1))))))</f>
        <v>140</v>
      </c>
      <c r="V166" s="178">
        <f>IF(MAX(IF(ISNUMBER(J166),J166,IF(LEN(J166)&lt;2,0,VALUE(LEFT(J166,LEN(J166)-1)))),IF(ISNUMBER(K166),K166,IF(LEN(K166)&lt;2,0,VALUE(LEFT(K166,LEN(K166)-1)))),IF(ISNUMBER(L166),L166,IF(LEN(L166)&lt;2,0,VALUE(LEFT(L166,LEN(L166)-1)))))&lt;0,0,MAX(IF(ISNUMBER(J166),J166,IF(LEN(J166)&lt;2,0,VALUE(LEFT(J166,LEN(J166)-1)))),IF(ISNUMBER(K166),K166,IF(LEN(K166)&lt;2,0,VALUE(LEFT(K166,LEN(K166)-1)))),IF(ISNUMBER(L166),L166,IF(LEN(L166)&lt;2,0,VALUE(LEFT(L166,LEN(L166)-1))))))</f>
        <v>175</v>
      </c>
    </row>
    <row r="167" spans="1:23" s="102" customFormat="1" ht="28" x14ac:dyDescent="0.6">
      <c r="A167" s="89">
        <v>3</v>
      </c>
      <c r="B167" s="208" t="s">
        <v>64</v>
      </c>
      <c r="C167" s="208"/>
      <c r="D167" s="208"/>
      <c r="E167" s="208"/>
      <c r="F167" s="208"/>
      <c r="G167" s="132"/>
      <c r="H167" s="132"/>
      <c r="I167" s="132"/>
      <c r="J167" s="132"/>
      <c r="K167" s="132"/>
      <c r="L167" s="132"/>
      <c r="M167" s="96"/>
      <c r="N167" s="96"/>
      <c r="O167" s="96"/>
      <c r="P167" s="107">
        <f>IF(P173="",SUM(P168:P173),(SUM(P168:P173)-MIN(P168:P173)))</f>
        <v>1466.3646945385856</v>
      </c>
      <c r="R167" s="168">
        <f>IF(R173="",SUM(R168:R173),(SUM(R168:R173)-MIN(R168:R173)))</f>
        <v>1466.3646945385856</v>
      </c>
      <c r="U167" s="177"/>
      <c r="V167" s="177"/>
      <c r="W167" s="171"/>
    </row>
    <row r="168" spans="1:23" ht="17.5" x14ac:dyDescent="0.35">
      <c r="A168" s="90"/>
      <c r="B168" s="91">
        <f>IF('P13'!A12="","",'P13'!A12)</f>
        <v>102</v>
      </c>
      <c r="C168" s="94">
        <f>IF('P13'!B12="","",'P13'!B12)</f>
        <v>95.7</v>
      </c>
      <c r="D168" s="91" t="str">
        <f>IF('P13'!C12="","",'P13'!C12)</f>
        <v>UM</v>
      </c>
      <c r="E168" s="92">
        <f>IF('P13'!D12="","",'P13'!D12)</f>
        <v>37350</v>
      </c>
      <c r="F168" s="93" t="str">
        <f>IF('P13'!F12="","",'P13'!F12)</f>
        <v>Hans Gunnar Kvadsheim</v>
      </c>
      <c r="G168" s="97">
        <f>IF('P13'!H12=0,"",'P13'!H12)</f>
        <v>80</v>
      </c>
      <c r="H168" s="97">
        <f>IF('P13'!I12=0,"",'P13'!I12)</f>
        <v>85</v>
      </c>
      <c r="I168" s="97">
        <f>IF('P13'!J12=0,"",'P13'!J12)</f>
        <v>88</v>
      </c>
      <c r="J168" s="97">
        <f>IF('P13'!K12=0,"",'P13'!K12)</f>
        <v>103</v>
      </c>
      <c r="K168" s="97">
        <f>IF('P13'!L12=0,"",'P13'!L12)</f>
        <v>107</v>
      </c>
      <c r="L168" s="97">
        <f>IF('P13'!M12=0,"",'P13'!M12)</f>
        <v>110</v>
      </c>
      <c r="M168" s="97">
        <f>IF('P13'!N12=0,"",'P13'!N12)</f>
        <v>88</v>
      </c>
      <c r="N168" s="97">
        <f>IF('P13'!O12=0,"",'P13'!O12)</f>
        <v>110</v>
      </c>
      <c r="O168" s="97">
        <f>IF('P13'!P12=0,"",'P13'!P12)</f>
        <v>198</v>
      </c>
      <c r="P168" s="94">
        <f>IF('P13'!Q12=0,"",'P13'!Q12)</f>
        <v>223.26922030851068</v>
      </c>
      <c r="R168" s="173">
        <f t="shared" ref="R168:R173" si="29">IF((U168+V168)="","",IF(C168="","",IF(OR(D168="UK",D168="JK",D168="SK",D168="K1",D168="K2",D168="K3",D168="K4",D168="K5",D168="K6",D168="K7",D168="K8",D168="K9",D168="K10"),IF(C168&gt;153.655,(U168+V168),IF(C168&lt;28,10^(0.783497476*LOG10(28/153.655)^2)*(U168+V168),10^(0.783497476*LOG10(C168/153.655)^2)*(U168+V168))),IF(C168&gt;175.508,(U168+V168),IF(C168&lt;32,10^(0.75194503*LOG10(32/175.508)^2)*(U168+V168),10^(0.75194503*LOG10(C168/175.508)^2)*(U168+V168))))))</f>
        <v>223.26922030851068</v>
      </c>
      <c r="U168" s="178">
        <f t="shared" ref="U168:U173" si="30">IF(MAX(IF(ISNUMBER(G168),G168,IF(LEN(G168)&lt;2,0,VALUE(LEFT(G168,LEN(G168)-1)))),IF(ISNUMBER(H168),H168,IF(LEN(H168)&lt;2,0,VALUE(LEFT(H168,LEN(H168)-1)))),IF(ISNUMBER(I168),I168,IF(LEN(I168)&lt;2,0,VALUE(LEFT(I168,LEN(I168)-1)))))&lt;0,0,MAX(IF(ISNUMBER(G168),G168,IF(LEN(G168)&lt;2,0,VALUE(LEFT(G168,LEN(G168)-1)))),IF(ISNUMBER(H168),H168,IF(LEN(H168)&lt;2,0,VALUE(LEFT(H168,LEN(H168)-1)))),IF(ISNUMBER(I168),I168,IF(LEN(I168)&lt;2,0,VALUE(LEFT(I168,LEN(I168)-1))))))</f>
        <v>88</v>
      </c>
      <c r="V168" s="178">
        <f t="shared" ref="V168:V173" si="31">IF(MAX(IF(ISNUMBER(J168),J168,IF(LEN(J168)&lt;2,0,VALUE(LEFT(J168,LEN(J168)-1)))),IF(ISNUMBER(K168),K168,IF(LEN(K168)&lt;2,0,VALUE(LEFT(K168,LEN(K168)-1)))),IF(ISNUMBER(L168),L168,IF(LEN(L168)&lt;2,0,VALUE(LEFT(L168,LEN(L168)-1)))))&lt;0,0,MAX(IF(ISNUMBER(J168),J168,IF(LEN(J168)&lt;2,0,VALUE(LEFT(J168,LEN(J168)-1)))),IF(ISNUMBER(K168),K168,IF(LEN(K168)&lt;2,0,VALUE(LEFT(K168,LEN(K168)-1)))),IF(ISNUMBER(L168),L168,IF(LEN(L168)&lt;2,0,VALUE(LEFT(L168,LEN(L168)-1))))))</f>
        <v>110</v>
      </c>
    </row>
    <row r="169" spans="1:23" ht="17.5" x14ac:dyDescent="0.35">
      <c r="A169" s="90"/>
      <c r="B169" s="91" t="str">
        <f>IF('P13'!A15="","",'P13'!A15)</f>
        <v>+109</v>
      </c>
      <c r="C169" s="94">
        <f>IF('P13'!B15="","",'P13'!B15)</f>
        <v>115.3</v>
      </c>
      <c r="D169" s="91" t="str">
        <f>IF('P13'!C15="","",'P13'!C15)</f>
        <v>SM</v>
      </c>
      <c r="E169" s="92">
        <f>IF('P13'!D15="","",'P13'!D15)</f>
        <v>33559</v>
      </c>
      <c r="F169" s="93" t="str">
        <f>IF('P13'!F15="","",'P13'!F15)</f>
        <v>Tord Gravdal</v>
      </c>
      <c r="G169" s="97">
        <f>IF('P13'!H15=0,"",'P13'!H15)</f>
        <v>120</v>
      </c>
      <c r="H169" s="97">
        <f>IF('P13'!I15=0,"",'P13'!I15)</f>
        <v>-123</v>
      </c>
      <c r="I169" s="97">
        <f>IF('P13'!J15=0,"",'P13'!J15)</f>
        <v>123</v>
      </c>
      <c r="J169" s="97">
        <f>IF('P13'!K15=0,"",'P13'!K15)</f>
        <v>160</v>
      </c>
      <c r="K169" s="97">
        <f>IF('P13'!L15=0,"",'P13'!L15)</f>
        <v>-163</v>
      </c>
      <c r="L169" s="97">
        <f>IF('P13'!M15=0,"",'P13'!M15)</f>
        <v>163</v>
      </c>
      <c r="M169" s="97">
        <f>IF('P13'!N15=0,"",'P13'!N15)</f>
        <v>123</v>
      </c>
      <c r="N169" s="97">
        <f>IF('P13'!O15=0,"",'P13'!O15)</f>
        <v>163</v>
      </c>
      <c r="O169" s="97">
        <f>IF('P13'!P15=0,"",'P13'!P15)</f>
        <v>286</v>
      </c>
      <c r="P169" s="94">
        <f>IF('P13'!Q15=0,"",'P13'!Q15)</f>
        <v>302.9713857328428</v>
      </c>
      <c r="R169" s="173">
        <f t="shared" si="29"/>
        <v>302.9713857328428</v>
      </c>
      <c r="U169" s="178">
        <f t="shared" si="30"/>
        <v>123</v>
      </c>
      <c r="V169" s="178">
        <f t="shared" si="31"/>
        <v>163</v>
      </c>
    </row>
    <row r="170" spans="1:23" ht="17.5" x14ac:dyDescent="0.35">
      <c r="A170" s="90"/>
      <c r="B170" s="91">
        <f>IF('P13'!A19="","",'P13'!A19)</f>
        <v>102</v>
      </c>
      <c r="C170" s="94">
        <f>IF('P13'!B19="","",'P13'!B19)</f>
        <v>101.36</v>
      </c>
      <c r="D170" s="91" t="str">
        <f>IF('P13'!C19="","",'P13'!C19)</f>
        <v>SM</v>
      </c>
      <c r="E170" s="92">
        <f>IF('P13'!D19="","",'P13'!D19)</f>
        <v>30743</v>
      </c>
      <c r="F170" s="93" t="str">
        <f>IF('P13'!F19="","",'P13'!F19)</f>
        <v>Ørjan Hagelund</v>
      </c>
      <c r="G170" s="97">
        <f>IF('P13'!H19=0,"",'P13'!H19)</f>
        <v>-118</v>
      </c>
      <c r="H170" s="97">
        <f>IF('P13'!I19=0,"",'P13'!I19)</f>
        <v>118</v>
      </c>
      <c r="I170" s="97">
        <f>IF('P13'!J19=0,"",'P13'!J19)</f>
        <v>121</v>
      </c>
      <c r="J170" s="97">
        <f>IF('P13'!K19=0,"",'P13'!K19)</f>
        <v>-140</v>
      </c>
      <c r="K170" s="97">
        <f>IF('P13'!L19=0,"",'P13'!L19)</f>
        <v>-140</v>
      </c>
      <c r="L170" s="97" t="str">
        <f>IF('P13'!M19=0,"",'P13'!M19)</f>
        <v>-</v>
      </c>
      <c r="M170" s="97">
        <f>IF('P13'!N19=0,"",'P13'!N19)</f>
        <v>121</v>
      </c>
      <c r="N170" s="97" t="str">
        <f>IF('P13'!O19=0,"",'P13'!O19)</f>
        <v/>
      </c>
      <c r="O170" s="97" t="str">
        <f>IF('P13'!P19=0,"",'P13'!P19)</f>
        <v/>
      </c>
      <c r="P170" s="94">
        <v>0</v>
      </c>
      <c r="R170" s="173">
        <f t="shared" si="29"/>
        <v>133.51581307142538</v>
      </c>
      <c r="U170" s="178">
        <f t="shared" si="30"/>
        <v>121</v>
      </c>
      <c r="V170" s="178">
        <f t="shared" si="31"/>
        <v>0</v>
      </c>
    </row>
    <row r="171" spans="1:23" ht="17.5" x14ac:dyDescent="0.35">
      <c r="A171" s="90"/>
      <c r="B171" s="91">
        <f>IF('P14'!A10="","",'P14'!A10)</f>
        <v>81</v>
      </c>
      <c r="C171" s="94">
        <f>IF('P14'!B10="","",'P14'!B10)</f>
        <v>74.819999999999993</v>
      </c>
      <c r="D171" s="91" t="str">
        <f>IF('P14'!C10="","",'P14'!C10)</f>
        <v>M2</v>
      </c>
      <c r="E171" s="92">
        <f>IF('P14'!D10="","",'P14'!D10)</f>
        <v>28656</v>
      </c>
      <c r="F171" s="93" t="str">
        <f>IF('P14'!F10="","",'P14'!F10)</f>
        <v>Ronny Matnisdal</v>
      </c>
      <c r="G171" s="97">
        <f>IF('P14'!H10=0,"",'P14'!H10)</f>
        <v>115</v>
      </c>
      <c r="H171" s="97">
        <f>IF('P14'!I10=0,"",'P14'!I10)</f>
        <v>120</v>
      </c>
      <c r="I171" s="97">
        <f>IF('P14'!J10=0,"",'P14'!J10)</f>
        <v>-123</v>
      </c>
      <c r="J171" s="97">
        <f>IF('P14'!K10=0,"",'P14'!K10)</f>
        <v>130</v>
      </c>
      <c r="K171" s="97">
        <f>IF('P14'!L10=0,"",'P14'!L10)</f>
        <v>135</v>
      </c>
      <c r="L171" s="97">
        <f>IF('P14'!M10=0,"",'P14'!M10)</f>
        <v>-140</v>
      </c>
      <c r="M171" s="97">
        <f>IF('P14'!N10=0,"",'P14'!N10)</f>
        <v>120</v>
      </c>
      <c r="N171" s="97">
        <f>IF('P14'!O10=0,"",'P14'!O10)</f>
        <v>135</v>
      </c>
      <c r="O171" s="97">
        <f>IF('P14'!P10=0,"",'P14'!P10)</f>
        <v>255</v>
      </c>
      <c r="P171" s="94">
        <f>IF('P14'!Q10=0,"",'P14'!Q10)</f>
        <v>323.32320782917674</v>
      </c>
      <c r="R171" s="173">
        <f t="shared" si="29"/>
        <v>323.32320782917674</v>
      </c>
      <c r="U171" s="178">
        <f t="shared" si="30"/>
        <v>120</v>
      </c>
      <c r="V171" s="178">
        <f t="shared" si="31"/>
        <v>135</v>
      </c>
    </row>
    <row r="172" spans="1:23" ht="17.5" x14ac:dyDescent="0.35">
      <c r="A172" s="90"/>
      <c r="B172" s="91">
        <f>IF('P14'!A14="","",'P14'!A14)</f>
        <v>96</v>
      </c>
      <c r="C172" s="94">
        <f>IF('P14'!B14="","",'P14'!B14)</f>
        <v>89.78</v>
      </c>
      <c r="D172" s="91" t="str">
        <f>IF('P14'!C14="","",'P14'!C14)</f>
        <v>SM</v>
      </c>
      <c r="E172" s="92">
        <f>IF('P14'!D14="","",'P14'!D14)</f>
        <v>33792</v>
      </c>
      <c r="F172" s="93" t="str">
        <f>IF('P14'!F14="","",'P14'!F14)</f>
        <v>Jonas Hetland Mong</v>
      </c>
      <c r="G172" s="97">
        <f>IF('P14'!H14=0,"",'P14'!H14)</f>
        <v>110</v>
      </c>
      <c r="H172" s="97">
        <f>IF('P14'!I14=0,"",'P14'!I14)</f>
        <v>-115</v>
      </c>
      <c r="I172" s="97">
        <f>IF('P14'!J14=0,"",'P14'!J14)</f>
        <v>115</v>
      </c>
      <c r="J172" s="97">
        <f>IF('P14'!K14=0,"",'P14'!K14)</f>
        <v>135</v>
      </c>
      <c r="K172" s="97">
        <f>IF('P14'!L14=0,"",'P14'!L14)</f>
        <v>141</v>
      </c>
      <c r="L172" s="97">
        <f>IF('P14'!M14=0,"",'P14'!M14)</f>
        <v>-143</v>
      </c>
      <c r="M172" s="97">
        <f>IF('P14'!N14=0,"",'P14'!N14)</f>
        <v>115</v>
      </c>
      <c r="N172" s="97">
        <f>IF('P14'!O14=0,"",'P14'!O14)</f>
        <v>141</v>
      </c>
      <c r="O172" s="97">
        <f>IF('P14'!P14=0,"",'P14'!P14)</f>
        <v>256</v>
      </c>
      <c r="P172" s="94">
        <f>IF('P14'!Q14=0,"",'P14'!Q14)</f>
        <v>296.46045721575825</v>
      </c>
      <c r="R172" s="173">
        <f t="shared" si="29"/>
        <v>296.46045721575825</v>
      </c>
      <c r="U172" s="178">
        <f t="shared" si="30"/>
        <v>115</v>
      </c>
      <c r="V172" s="178">
        <f t="shared" si="31"/>
        <v>141</v>
      </c>
    </row>
    <row r="173" spans="1:23" ht="17.5" x14ac:dyDescent="0.35">
      <c r="A173" s="90"/>
      <c r="B173" s="91">
        <f>IF('P14'!A22="","",'P14'!A22)</f>
        <v>96</v>
      </c>
      <c r="C173" s="94">
        <f>IF('P14'!B22="","",'P14'!B22)</f>
        <v>92.36</v>
      </c>
      <c r="D173" s="91" t="str">
        <f>IF('P14'!C22="","",'P14'!C22)</f>
        <v>SM</v>
      </c>
      <c r="E173" s="92">
        <f>IF('P14'!D22="","",'P14'!D22)</f>
        <v>34330</v>
      </c>
      <c r="F173" s="93" t="str">
        <f>IF('P14'!F22="","",'P14'!F22)</f>
        <v>Roy Sømme Ommedal</v>
      </c>
      <c r="G173" s="97">
        <f>IF('P14'!H22=0,"",'P14'!H22)</f>
        <v>115</v>
      </c>
      <c r="H173" s="97">
        <f>IF('P14'!I22=0,"",'P14'!I22)</f>
        <v>121</v>
      </c>
      <c r="I173" s="97">
        <f>IF('P14'!J22=0,"",'P14'!J22)</f>
        <v>126</v>
      </c>
      <c r="J173" s="97">
        <f>IF('P14'!K22=0,"",'P14'!K22)</f>
        <v>148</v>
      </c>
      <c r="K173" s="97">
        <f>IF('P14'!L22=0,"",'P14'!L22)</f>
        <v>154</v>
      </c>
      <c r="L173" s="97">
        <f>IF('P14'!M22=0,"",'P14'!M22)</f>
        <v>-160</v>
      </c>
      <c r="M173" s="97">
        <f>IF('P14'!N22=0,"",'P14'!N22)</f>
        <v>126</v>
      </c>
      <c r="N173" s="97">
        <f>IF('P14'!O22=0,"",'P14'!O22)</f>
        <v>154</v>
      </c>
      <c r="O173" s="97">
        <f>IF('P14'!P22=0,"",'P14'!P22)</f>
        <v>280</v>
      </c>
      <c r="P173" s="94">
        <f>IF('P14'!Q22=0,"",'P14'!Q22)</f>
        <v>320.34042345229727</v>
      </c>
      <c r="R173" s="173">
        <f t="shared" si="29"/>
        <v>320.34042345229727</v>
      </c>
      <c r="U173" s="178">
        <f t="shared" si="30"/>
        <v>126</v>
      </c>
      <c r="V173" s="178">
        <f t="shared" si="31"/>
        <v>154</v>
      </c>
    </row>
    <row r="174" spans="1:23" s="102" customFormat="1" ht="28" x14ac:dyDescent="0.6">
      <c r="A174" s="89">
        <v>4</v>
      </c>
      <c r="B174" s="208" t="s">
        <v>55</v>
      </c>
      <c r="C174" s="208"/>
      <c r="D174" s="208"/>
      <c r="E174" s="208"/>
      <c r="F174" s="208"/>
      <c r="G174" s="132"/>
      <c r="H174" s="132"/>
      <c r="I174" s="132"/>
      <c r="J174" s="132"/>
      <c r="K174" s="132"/>
      <c r="L174" s="132"/>
      <c r="M174" s="96"/>
      <c r="N174" s="96"/>
      <c r="O174" s="96"/>
      <c r="P174" s="107">
        <f>IF(P180="",SUM(P175:P180),(SUM(P175:P180)-MIN(P175:P180)))</f>
        <v>1415.6821705448526</v>
      </c>
      <c r="R174" s="168">
        <f>IF(R180="",SUM(R175:R180),(SUM(R175:R180)-MIN(R175:R180)))</f>
        <v>1415.6821705448526</v>
      </c>
      <c r="U174" s="177"/>
      <c r="V174" s="177"/>
      <c r="W174" s="171"/>
    </row>
    <row r="175" spans="1:23" ht="17.5" x14ac:dyDescent="0.35">
      <c r="A175" s="90"/>
      <c r="B175" s="91">
        <f>IF('P13'!A11="","",'P13'!A11)</f>
        <v>89</v>
      </c>
      <c r="C175" s="94">
        <f>IF('P13'!B11="","",'P13'!B11)</f>
        <v>88.52</v>
      </c>
      <c r="D175" s="91" t="str">
        <f>IF('P13'!C11="","",'P13'!C11)</f>
        <v>SM</v>
      </c>
      <c r="E175" s="92">
        <f>IF('P13'!D11="","",'P13'!D11)</f>
        <v>34617</v>
      </c>
      <c r="F175" s="93" t="str">
        <f>IF('P13'!F11="","",'P13'!F11)</f>
        <v>Lars Espedal</v>
      </c>
      <c r="G175" s="97">
        <f>IF('P13'!H11=0,"",'P13'!H11)</f>
        <v>102</v>
      </c>
      <c r="H175" s="97">
        <f>IF('P13'!I11=0,"",'P13'!I11)</f>
        <v>107</v>
      </c>
      <c r="I175" s="97">
        <f>IF('P13'!J11=0,"",'P13'!J11)</f>
        <v>-111</v>
      </c>
      <c r="J175" s="97">
        <f>IF('P13'!K11=0,"",'P13'!K11)</f>
        <v>121</v>
      </c>
      <c r="K175" s="97">
        <f>IF('P13'!L11=0,"",'P13'!L11)</f>
        <v>126</v>
      </c>
      <c r="L175" s="97">
        <f>IF('P13'!M11=0,"",'P13'!M11)</f>
        <v>130</v>
      </c>
      <c r="M175" s="97">
        <f>IF('P13'!N11=0,"",'P13'!N11)</f>
        <v>107</v>
      </c>
      <c r="N175" s="97">
        <f>IF('P13'!O11=0,"",'P13'!O11)</f>
        <v>130</v>
      </c>
      <c r="O175" s="97">
        <f>IF('P13'!P11=0,"",'P13'!P11)</f>
        <v>237</v>
      </c>
      <c r="P175" s="94">
        <f>IF('P13'!Q11=0,"",'P13'!Q11)</f>
        <v>276.17911909777331</v>
      </c>
      <c r="R175" s="173">
        <f>IF((U175+V175)="","",IF(C175="","",IF(OR(D175="UK",D175="JK",D175="SK",D175="K1",D175="K2",D175="K3",D175="K4",D175="K5",D175="K6",D175="K7",D175="K8",D175="K9",D175="K10"),IF(C175&gt;153.655,(U175+V175),IF(C175&lt;28,10^(0.783497476*LOG10(28/153.655)^2)*(U175+V175),10^(0.783497476*LOG10(C175/153.655)^2)*(U175+V175))),IF(C175&gt;175.508,(U175+V175),IF(C175&lt;32,10^(0.75194503*LOG10(32/175.508)^2)*(U175+V175),10^(0.75194503*LOG10(C175/175.508)^2)*(U175+V175))))))</f>
        <v>276.17911909777331</v>
      </c>
      <c r="U175" s="178">
        <f>IF(MAX(IF(ISNUMBER(G175),G175,IF(LEN(G175)&lt;2,0,VALUE(LEFT(G175,LEN(G175)-1)))),IF(ISNUMBER(H175),H175,IF(LEN(H175)&lt;2,0,VALUE(LEFT(H175,LEN(H175)-1)))),IF(ISNUMBER(I175),I175,IF(LEN(I175)&lt;2,0,VALUE(LEFT(I175,LEN(I175)-1)))))&lt;0,0,MAX(IF(ISNUMBER(G175),G175,IF(LEN(G175)&lt;2,0,VALUE(LEFT(G175,LEN(G175)-1)))),IF(ISNUMBER(H175),H175,IF(LEN(H175)&lt;2,0,VALUE(LEFT(H175,LEN(H175)-1)))),IF(ISNUMBER(I175),I175,IF(LEN(I175)&lt;2,0,VALUE(LEFT(I175,LEN(I175)-1))))))</f>
        <v>107</v>
      </c>
      <c r="V175" s="178">
        <f>IF(MAX(IF(ISNUMBER(J175),J175,IF(LEN(J175)&lt;2,0,VALUE(LEFT(J175,LEN(J175)-1)))),IF(ISNUMBER(K175),K175,IF(LEN(K175)&lt;2,0,VALUE(LEFT(K175,LEN(K175)-1)))),IF(ISNUMBER(L175),L175,IF(LEN(L175)&lt;2,0,VALUE(LEFT(L175,LEN(L175)-1)))))&lt;0,0,MAX(IF(ISNUMBER(J175),J175,IF(LEN(J175)&lt;2,0,VALUE(LEFT(J175,LEN(J175)-1)))),IF(ISNUMBER(K175),K175,IF(LEN(K175)&lt;2,0,VALUE(LEFT(K175,LEN(K175)-1)))),IF(ISNUMBER(L175),L175,IF(LEN(L175)&lt;2,0,VALUE(LEFT(L175,LEN(L175)-1))))))</f>
        <v>130</v>
      </c>
    </row>
    <row r="176" spans="1:23" ht="17.5" x14ac:dyDescent="0.35">
      <c r="A176" s="90"/>
      <c r="B176" s="91">
        <f>IF('P13'!A17="","",'P13'!A17)</f>
        <v>102</v>
      </c>
      <c r="C176" s="94">
        <f>IF('P13'!B17="","",'P13'!B17)</f>
        <v>99.54</v>
      </c>
      <c r="D176" s="91" t="str">
        <f>IF('P13'!C17="","",'P13'!C17)</f>
        <v>SM</v>
      </c>
      <c r="E176" s="92">
        <f>IF('P13'!D17="","",'P13'!D17)</f>
        <v>33051</v>
      </c>
      <c r="F176" s="93" t="str">
        <f>IF('P13'!F17="","",'P13'!F17)</f>
        <v>Sebastian Fløysvik</v>
      </c>
      <c r="G176" s="97">
        <f>IF('P13'!H17=0,"",'P13'!H17)</f>
        <v>95</v>
      </c>
      <c r="H176" s="97">
        <f>IF('P13'!I17=0,"",'P13'!I17)</f>
        <v>102</v>
      </c>
      <c r="I176" s="97">
        <f>IF('P13'!J17=0,"",'P13'!J17)</f>
        <v>-106</v>
      </c>
      <c r="J176" s="97">
        <f>IF('P13'!K17=0,"",'P13'!K17)</f>
        <v>130</v>
      </c>
      <c r="K176" s="97">
        <f>IF('P13'!L17=0,"",'P13'!L17)</f>
        <v>-137</v>
      </c>
      <c r="L176" s="97">
        <f>IF('P13'!M17=0,"",'P13'!M17)</f>
        <v>-140</v>
      </c>
      <c r="M176" s="97">
        <f>IF('P13'!N17=0,"",'P13'!N17)</f>
        <v>102</v>
      </c>
      <c r="N176" s="97">
        <f>IF('P13'!O17=0,"",'P13'!O17)</f>
        <v>130</v>
      </c>
      <c r="O176" s="97">
        <f>IF('P13'!P17=0,"",'P13'!P17)</f>
        <v>232</v>
      </c>
      <c r="P176" s="94">
        <f>IF('P13'!Q17=0,"",'P13'!Q17)</f>
        <v>257.69350863858767</v>
      </c>
      <c r="R176" s="173">
        <f>IF((U176+V176)="","",IF(C176="","",IF(OR(D176="UK",D176="JK",D176="SK",D176="K1",D176="K2",D176="K3",D176="K4",D176="K5",D176="K6",D176="K7",D176="K8",D176="K9",D176="K10"),IF(C176&gt;153.655,(U176+V176),IF(C176&lt;28,10^(0.783497476*LOG10(28/153.655)^2)*(U176+V176),10^(0.783497476*LOG10(C176/153.655)^2)*(U176+V176))),IF(C176&gt;175.508,(U176+V176),IF(C176&lt;32,10^(0.75194503*LOG10(32/175.508)^2)*(U176+V176),10^(0.75194503*LOG10(C176/175.508)^2)*(U176+V176))))))</f>
        <v>257.69350863858767</v>
      </c>
      <c r="U176" s="178">
        <f>IF(MAX(IF(ISNUMBER(G176),G176,IF(LEN(G176)&lt;2,0,VALUE(LEFT(G176,LEN(G176)-1)))),IF(ISNUMBER(H176),H176,IF(LEN(H176)&lt;2,0,VALUE(LEFT(H176,LEN(H176)-1)))),IF(ISNUMBER(I176),I176,IF(LEN(I176)&lt;2,0,VALUE(LEFT(I176,LEN(I176)-1)))))&lt;0,0,MAX(IF(ISNUMBER(G176),G176,IF(LEN(G176)&lt;2,0,VALUE(LEFT(G176,LEN(G176)-1)))),IF(ISNUMBER(H176),H176,IF(LEN(H176)&lt;2,0,VALUE(LEFT(H176,LEN(H176)-1)))),IF(ISNUMBER(I176),I176,IF(LEN(I176)&lt;2,0,VALUE(LEFT(I176,LEN(I176)-1))))))</f>
        <v>102</v>
      </c>
      <c r="V176" s="178">
        <f>IF(MAX(IF(ISNUMBER(J176),J176,IF(LEN(J176)&lt;2,0,VALUE(LEFT(J176,LEN(J176)-1)))),IF(ISNUMBER(K176),K176,IF(LEN(K176)&lt;2,0,VALUE(LEFT(K176,LEN(K176)-1)))),IF(ISNUMBER(L176),L176,IF(LEN(L176)&lt;2,0,VALUE(LEFT(L176,LEN(L176)-1)))))&lt;0,0,MAX(IF(ISNUMBER(J176),J176,IF(LEN(J176)&lt;2,0,VALUE(LEFT(J176,LEN(J176)-1)))),IF(ISNUMBER(K176),K176,IF(LEN(K176)&lt;2,0,VALUE(LEFT(K176,LEN(K176)-1)))),IF(ISNUMBER(L176),L176,IF(LEN(L176)&lt;2,0,VALUE(LEFT(L176,LEN(L176)-1))))))</f>
        <v>130</v>
      </c>
    </row>
    <row r="177" spans="1:23" ht="17.5" x14ac:dyDescent="0.35">
      <c r="A177" s="90"/>
      <c r="B177" s="91">
        <f>IF('P13'!A20="","",'P13'!A20)</f>
        <v>67</v>
      </c>
      <c r="C177" s="94">
        <f>IF('P13'!B20="","",'P13'!B20)</f>
        <v>61.1</v>
      </c>
      <c r="D177" s="91" t="str">
        <f>IF('P13'!C20="","",'P13'!C20)</f>
        <v>JM</v>
      </c>
      <c r="E177" s="92">
        <f>IF('P13'!D20="","",'P13'!D20)</f>
        <v>36879</v>
      </c>
      <c r="F177" s="93" t="str">
        <f>IF('P13'!F20="","",'P13'!F20)</f>
        <v>Marcus Bratli</v>
      </c>
      <c r="G177" s="97">
        <f>IF('P13'!H20=0,"",'P13'!H20)</f>
        <v>90</v>
      </c>
      <c r="H177" s="97">
        <f>IF('P13'!I20=0,"",'P13'!I20)</f>
        <v>-95</v>
      </c>
      <c r="I177" s="97">
        <f>IF('P13'!J20=0,"",'P13'!J20)</f>
        <v>-95</v>
      </c>
      <c r="J177" s="97" t="str">
        <f>IF('P13'!K20=0,"",'P13'!K20)</f>
        <v>-</v>
      </c>
      <c r="K177" s="97" t="str">
        <f>IF('P13'!L20=0,"",'P13'!L20)</f>
        <v>-</v>
      </c>
      <c r="L177" s="97" t="str">
        <f>IF('P13'!M20=0,"",'P13'!M20)</f>
        <v>-</v>
      </c>
      <c r="M177" s="97">
        <f>IF('P13'!N20=0,"",'P13'!N20)</f>
        <v>90</v>
      </c>
      <c r="N177" s="97" t="str">
        <f>IF('P13'!O20=0,"",'P13'!O20)</f>
        <v/>
      </c>
      <c r="O177" s="97" t="str">
        <f>IF('P13'!P20=0,"",'P13'!P20)</f>
        <v/>
      </c>
      <c r="P177" s="94">
        <v>0</v>
      </c>
      <c r="R177" s="173">
        <f>IF((U177+V177)="","",IF(C177="","",IF(OR(D177="UK",D177="JK",D177="SK",D177="K1",D177="K2",D177="K3",D177="K4",D177="K5",D177="K6",D177="K7",D177="K8",D177="K9",D177="K10"),IF(C177&gt;153.655,(U177+V177),IF(C177&lt;28,10^(0.783497476*LOG10(28/153.655)^2)*(U177+V177),10^(0.783497476*LOG10(C177/153.655)^2)*(U177+V177))),IF(C177&gt;175.508,(U177+V177),IF(C177&lt;32,10^(0.75194503*LOG10(32/175.508)^2)*(U177+V177),10^(0.75194503*LOG10(C177/175.508)^2)*(U177+V177))))))</f>
        <v>129.46419706104231</v>
      </c>
      <c r="U177" s="178">
        <f>IF(MAX(IF(ISNUMBER(G177),G177,IF(LEN(G177)&lt;2,0,VALUE(LEFT(G177,LEN(G177)-1)))),IF(ISNUMBER(H177),H177,IF(LEN(H177)&lt;2,0,VALUE(LEFT(H177,LEN(H177)-1)))),IF(ISNUMBER(I177),I177,IF(LEN(I177)&lt;2,0,VALUE(LEFT(I177,LEN(I177)-1)))))&lt;0,0,MAX(IF(ISNUMBER(G177),G177,IF(LEN(G177)&lt;2,0,VALUE(LEFT(G177,LEN(G177)-1)))),IF(ISNUMBER(H177),H177,IF(LEN(H177)&lt;2,0,VALUE(LEFT(H177,LEN(H177)-1)))),IF(ISNUMBER(I177),I177,IF(LEN(I177)&lt;2,0,VALUE(LEFT(I177,LEN(I177)-1))))))</f>
        <v>90</v>
      </c>
      <c r="V177" s="178">
        <f>IF(MAX(IF(ISNUMBER(J177),J177,IF(LEN(J177)&lt;2,0,VALUE(LEFT(J177,LEN(J177)-1)))),IF(ISNUMBER(K177),K177,IF(LEN(K177)&lt;2,0,VALUE(LEFT(K177,LEN(K177)-1)))),IF(ISNUMBER(L177),L177,IF(LEN(L177)&lt;2,0,VALUE(LEFT(L177,LEN(L177)-1)))))&lt;0,0,MAX(IF(ISNUMBER(J177),J177,IF(LEN(J177)&lt;2,0,VALUE(LEFT(J177,LEN(J177)-1)))),IF(ISNUMBER(K177),K177,IF(LEN(K177)&lt;2,0,VALUE(LEFT(K177,LEN(K177)-1)))),IF(ISNUMBER(L177),L177,IF(LEN(L177)&lt;2,0,VALUE(LEFT(L177,LEN(L177)-1))))))</f>
        <v>0</v>
      </c>
    </row>
    <row r="178" spans="1:23" ht="17.5" x14ac:dyDescent="0.35">
      <c r="A178" s="90"/>
      <c r="B178" s="91">
        <f>IF('P14'!A9="","",'P14'!A9)</f>
        <v>109</v>
      </c>
      <c r="C178" s="94">
        <f>IF('P14'!B9="","",'P14'!B9)</f>
        <v>103.38</v>
      </c>
      <c r="D178" s="91" t="str">
        <f>IF('P14'!C9="","",'P14'!C9)</f>
        <v>M2</v>
      </c>
      <c r="E178" s="92">
        <f>IF('P14'!D9="","",'P14'!D9)</f>
        <v>27849</v>
      </c>
      <c r="F178" s="93" t="str">
        <f>IF('P14'!F9="","",'P14'!F9)</f>
        <v>Børge Aadland</v>
      </c>
      <c r="G178" s="97">
        <f>IF('P14'!H9=0,"",'P14'!H9)</f>
        <v>107</v>
      </c>
      <c r="H178" s="97">
        <f>IF('P14'!I9=0,"",'P14'!I9)</f>
        <v>111</v>
      </c>
      <c r="I178" s="97">
        <f>IF('P14'!J9=0,"",'P14'!J9)</f>
        <v>-114</v>
      </c>
      <c r="J178" s="97">
        <f>IF('P14'!K9=0,"",'P14'!K9)</f>
        <v>148</v>
      </c>
      <c r="K178" s="97">
        <f>IF('P14'!L9=0,"",'P14'!L9)</f>
        <v>153</v>
      </c>
      <c r="L178" s="97">
        <f>IF('P14'!M9=0,"",'P14'!M9)</f>
        <v>157</v>
      </c>
      <c r="M178" s="97">
        <f>IF('P14'!N9=0,"",'P14'!N9)</f>
        <v>111</v>
      </c>
      <c r="N178" s="97">
        <f>IF('P14'!O9=0,"",'P14'!O9)</f>
        <v>157</v>
      </c>
      <c r="O178" s="97">
        <f>IF('P14'!P9=0,"",'P14'!P9)</f>
        <v>268</v>
      </c>
      <c r="P178" s="94">
        <f>IF('P14'!Q9=0,"",'P14'!Q9)</f>
        <v>293.67326402462095</v>
      </c>
      <c r="R178" s="173">
        <f t="shared" si="23"/>
        <v>293.67326402462095</v>
      </c>
      <c r="U178" s="178">
        <f>IF(MAX(IF(ISNUMBER(G178),G178,IF(LEN(G178)&lt;2,0,VALUE(LEFT(G178,LEN(G178)-1)))),IF(ISNUMBER(H178),H178,IF(LEN(H178)&lt;2,0,VALUE(LEFT(H178,LEN(H178)-1)))),IF(ISNUMBER(I178),I178,IF(LEN(I178)&lt;2,0,VALUE(LEFT(I178,LEN(I178)-1)))))&lt;0,0,MAX(IF(ISNUMBER(G178),G178,IF(LEN(G178)&lt;2,0,VALUE(LEFT(G178,LEN(G178)-1)))),IF(ISNUMBER(H178),H178,IF(LEN(H178)&lt;2,0,VALUE(LEFT(H178,LEN(H178)-1)))),IF(ISNUMBER(I178),I178,IF(LEN(I178)&lt;2,0,VALUE(LEFT(I178,LEN(I178)-1))))))</f>
        <v>111</v>
      </c>
      <c r="V178" s="178">
        <f>IF(MAX(IF(ISNUMBER(J178),J178,IF(LEN(J178)&lt;2,0,VALUE(LEFT(J178,LEN(J178)-1)))),IF(ISNUMBER(K178),K178,IF(LEN(K178)&lt;2,0,VALUE(LEFT(K178,LEN(K178)-1)))),IF(ISNUMBER(L178),L178,IF(LEN(L178)&lt;2,0,VALUE(LEFT(L178,LEN(L178)-1)))))&lt;0,0,MAX(IF(ISNUMBER(J178),J178,IF(LEN(J178)&lt;2,0,VALUE(LEFT(J178,LEN(J178)-1)))),IF(ISNUMBER(K178),K178,IF(LEN(K178)&lt;2,0,VALUE(LEFT(K178,LEN(K178)-1)))),IF(ISNUMBER(L178),L178,IF(LEN(L178)&lt;2,0,VALUE(LEFT(L178,LEN(L178)-1))))))</f>
        <v>157</v>
      </c>
    </row>
    <row r="179" spans="1:23" ht="17.5" x14ac:dyDescent="0.35">
      <c r="A179" s="90"/>
      <c r="B179" s="91">
        <f>IF('P14'!A15="","",'P14'!A15)</f>
        <v>96</v>
      </c>
      <c r="C179" s="94">
        <f>IF('P14'!B15="","",'P14'!B15)</f>
        <v>91.6</v>
      </c>
      <c r="D179" s="91" t="str">
        <f>IF('P14'!C15="","",'P14'!C15)</f>
        <v>JM</v>
      </c>
      <c r="E179" s="92">
        <f>IF('P14'!D15="","",'P14'!D15)</f>
        <v>36946</v>
      </c>
      <c r="F179" s="93" t="str">
        <f>IF('P14'!F15="","",'P14'!F15)</f>
        <v>Håkon Eik Litland</v>
      </c>
      <c r="G179" s="97">
        <f>IF('P14'!H15=0,"",'P14'!H15)</f>
        <v>110</v>
      </c>
      <c r="H179" s="97">
        <f>IF('P14'!I15=0,"",'P14'!I15)</f>
        <v>113</v>
      </c>
      <c r="I179" s="97">
        <f>IF('P14'!J15=0,"",'P14'!J15)</f>
        <v>116</v>
      </c>
      <c r="J179" s="97">
        <f>IF('P14'!K15=0,"",'P14'!K15)</f>
        <v>128</v>
      </c>
      <c r="K179" s="97">
        <f>IF('P14'!L15=0,"",'P14'!L15)</f>
        <v>132</v>
      </c>
      <c r="L179" s="97" t="str">
        <f>IF('P14'!M15=0,"",'P14'!M15)</f>
        <v>-</v>
      </c>
      <c r="M179" s="97">
        <f>IF('P14'!N15=0,"",'P14'!N15)</f>
        <v>116</v>
      </c>
      <c r="N179" s="97">
        <f>IF('P14'!O15=0,"",'P14'!O15)</f>
        <v>132</v>
      </c>
      <c r="O179" s="97">
        <f>IF('P14'!P15=0,"",'P14'!P15)</f>
        <v>248</v>
      </c>
      <c r="P179" s="94">
        <f>IF('P14'!Q15=0,"",'P14'!Q15)</f>
        <v>284.72115030080522</v>
      </c>
      <c r="R179" s="173">
        <f t="shared" si="23"/>
        <v>284.72115030080522</v>
      </c>
      <c r="U179" s="178">
        <f t="shared" si="24"/>
        <v>116</v>
      </c>
      <c r="V179" s="178">
        <f t="shared" si="25"/>
        <v>132</v>
      </c>
    </row>
    <row r="180" spans="1:23" ht="17.5" x14ac:dyDescent="0.35">
      <c r="A180" s="90"/>
      <c r="B180" s="91">
        <f>IF('P14'!A20="","",'P14'!A20)</f>
        <v>89</v>
      </c>
      <c r="C180" s="94">
        <f>IF('P14'!B20="","",'P14'!B20)</f>
        <v>89</v>
      </c>
      <c r="D180" s="91" t="str">
        <f>IF('P14'!C20="","",'P14'!C20)</f>
        <v>SM</v>
      </c>
      <c r="E180" s="92">
        <f>IF('P14'!D20="","",'P14'!D20)</f>
        <v>35117</v>
      </c>
      <c r="F180" s="93" t="str">
        <f>IF('P14'!F20="","",'P14'!F20)</f>
        <v>Peter Wilke</v>
      </c>
      <c r="G180" s="97">
        <f>IF('P14'!H20=0,"",'P14'!H20)</f>
        <v>115</v>
      </c>
      <c r="H180" s="97">
        <f>IF('P14'!I20=0,"",'P14'!I20)</f>
        <v>-121</v>
      </c>
      <c r="I180" s="97">
        <f>IF('P14'!J20=0,"",'P14'!J20)</f>
        <v>121</v>
      </c>
      <c r="J180" s="97">
        <f>IF('P14'!K20=0,"",'P14'!K20)</f>
        <v>133</v>
      </c>
      <c r="K180" s="97">
        <f>IF('P14'!L20=0,"",'P14'!L20)</f>
        <v>140</v>
      </c>
      <c r="L180" s="97">
        <f>IF('P14'!M20=0,"",'P14'!M20)</f>
        <v>-145</v>
      </c>
      <c r="M180" s="97">
        <f>IF('P14'!N20=0,"",'P14'!N20)</f>
        <v>121</v>
      </c>
      <c r="N180" s="97">
        <f>IF('P14'!O20=0,"",'P14'!O20)</f>
        <v>140</v>
      </c>
      <c r="O180" s="97">
        <f>IF('P14'!P20=0,"",'P14'!P20)</f>
        <v>261</v>
      </c>
      <c r="P180" s="94">
        <f>IF('P14'!Q20=0,"",'P14'!Q20)</f>
        <v>303.41512848306553</v>
      </c>
      <c r="R180" s="173">
        <f t="shared" si="23"/>
        <v>303.41512848306553</v>
      </c>
      <c r="U180" s="178">
        <f t="shared" si="24"/>
        <v>121</v>
      </c>
      <c r="V180" s="178">
        <f t="shared" si="25"/>
        <v>140</v>
      </c>
    </row>
    <row r="181" spans="1:23" s="99" customFormat="1" ht="18" x14ac:dyDescent="0.4">
      <c r="A181" s="90"/>
      <c r="B181" s="91" t="str">
        <f>IF('P1'!A22="","",'P1'!A22)</f>
        <v/>
      </c>
      <c r="C181" s="94" t="str">
        <f>IF('P1'!B22="","",'P1'!B22)</f>
        <v/>
      </c>
      <c r="D181" s="91" t="str">
        <f>IF('P1'!C22="","",'P1'!C22)</f>
        <v/>
      </c>
      <c r="E181" s="92" t="str">
        <f>IF('P1'!D22="","",'P1'!D22)</f>
        <v/>
      </c>
      <c r="F181" s="93" t="str">
        <f>IF('P1'!F22="","",'P1'!F22)</f>
        <v/>
      </c>
      <c r="G181" s="97" t="str">
        <f>IF('P1'!H22=0,"",'P1'!H22)</f>
        <v/>
      </c>
      <c r="H181" s="97" t="str">
        <f>IF('P1'!I22=0,"",'P1'!I22)</f>
        <v/>
      </c>
      <c r="I181" s="97" t="str">
        <f>IF('P1'!J22=0,"",'P1'!J22)</f>
        <v/>
      </c>
      <c r="J181" s="97" t="str">
        <f>IF('P1'!K22=0,"",'P1'!K22)</f>
        <v/>
      </c>
      <c r="K181" s="97" t="str">
        <f>IF('P1'!L22=0,"",'P1'!L22)</f>
        <v/>
      </c>
      <c r="L181" s="97" t="str">
        <f>IF('P1'!M22=0,"",'P1'!M22)</f>
        <v/>
      </c>
      <c r="M181" s="97" t="str">
        <f>IF('P1'!N22=0,"",'P1'!N22)</f>
        <v/>
      </c>
      <c r="N181" s="97" t="str">
        <f>IF('P1'!O22=0,"",'P1'!O22)</f>
        <v/>
      </c>
      <c r="O181" s="97" t="str">
        <f>IF('P1'!P22=0,"",'P1'!P22)</f>
        <v/>
      </c>
      <c r="P181" s="130" t="str">
        <f>IF('P1'!Q22=0,"",'P1'!Q22)</f>
        <v/>
      </c>
      <c r="R181" s="170"/>
      <c r="U181" s="180"/>
      <c r="V181" s="180"/>
      <c r="W181" s="170"/>
    </row>
    <row r="182" spans="1:23" s="99" customFormat="1" ht="18" x14ac:dyDescent="0.4">
      <c r="A182" s="90"/>
      <c r="B182" s="91" t="str">
        <f>IF('P1'!A23="","",'P1'!A23)</f>
        <v/>
      </c>
      <c r="C182" s="94" t="str">
        <f>IF('P1'!B23="","",'P1'!B23)</f>
        <v/>
      </c>
      <c r="D182" s="91" t="str">
        <f>IF('P1'!C23="","",'P1'!C23)</f>
        <v/>
      </c>
      <c r="E182" s="92" t="str">
        <f>IF('P1'!D23="","",'P1'!D23)</f>
        <v/>
      </c>
      <c r="F182" s="93" t="str">
        <f>IF('P1'!F23="","",'P1'!F23)</f>
        <v/>
      </c>
      <c r="G182" s="97" t="str">
        <f>IF('P1'!H23=0,"",'P1'!H23)</f>
        <v/>
      </c>
      <c r="H182" s="97" t="str">
        <f>IF('P1'!I23=0,"",'P1'!I23)</f>
        <v/>
      </c>
      <c r="I182" s="97" t="str">
        <f>IF('P1'!J23=0,"",'P1'!J23)</f>
        <v/>
      </c>
      <c r="J182" s="97" t="str">
        <f>IF('P1'!K23=0,"",'P1'!K23)</f>
        <v/>
      </c>
      <c r="K182" s="97" t="str">
        <f>IF('P1'!L23=0,"",'P1'!L23)</f>
        <v/>
      </c>
      <c r="L182" s="97" t="str">
        <f>IF('P1'!M23=0,"",'P1'!M23)</f>
        <v/>
      </c>
      <c r="M182" s="97" t="str">
        <f>IF('P1'!N23=0,"",'P1'!N23)</f>
        <v/>
      </c>
      <c r="N182" s="97" t="str">
        <f>IF('P1'!O23=0,"",'P1'!O23)</f>
        <v/>
      </c>
      <c r="O182" s="97" t="str">
        <f>IF('P1'!P23=0,"",'P1'!P23)</f>
        <v/>
      </c>
      <c r="P182" s="130" t="str">
        <f>IF('P1'!Q23=0,"",'P1'!Q23)</f>
        <v/>
      </c>
      <c r="R182" s="170"/>
      <c r="U182" s="180"/>
      <c r="V182" s="180"/>
      <c r="W182" s="170"/>
    </row>
    <row r="183" spans="1:23" s="99" customFormat="1" ht="18" x14ac:dyDescent="0.4">
      <c r="A183" s="90"/>
      <c r="B183" s="91" t="str">
        <f>IF('P1'!A24="","",'P1'!A24)</f>
        <v/>
      </c>
      <c r="C183" s="94" t="str">
        <f>IF('P1'!B24="","",'P1'!B24)</f>
        <v/>
      </c>
      <c r="D183" s="91" t="str">
        <f>IF('P1'!C24="","",'P1'!C24)</f>
        <v/>
      </c>
      <c r="E183" s="92" t="str">
        <f>IF('P1'!D24="","",'P1'!D24)</f>
        <v/>
      </c>
      <c r="F183" s="93" t="str">
        <f>IF('P1'!F24="","",'P1'!F24)</f>
        <v/>
      </c>
      <c r="G183" s="97" t="str">
        <f>IF('P1'!H24=0,"",'P1'!H24)</f>
        <v/>
      </c>
      <c r="H183" s="97" t="str">
        <f>IF('P1'!I24=0,"",'P1'!I24)</f>
        <v/>
      </c>
      <c r="I183" s="97" t="str">
        <f>IF('P1'!J24=0,"",'P1'!J24)</f>
        <v/>
      </c>
      <c r="J183" s="97" t="str">
        <f>IF('P1'!K24=0,"",'P1'!K24)</f>
        <v/>
      </c>
      <c r="K183" s="97" t="str">
        <f>IF('P1'!L24=0,"",'P1'!L24)</f>
        <v/>
      </c>
      <c r="L183" s="97" t="str">
        <f>IF('P1'!M24=0,"",'P1'!M24)</f>
        <v/>
      </c>
      <c r="M183" s="97" t="str">
        <f>IF('P1'!N24=0,"",'P1'!N24)</f>
        <v/>
      </c>
      <c r="N183" s="97" t="str">
        <f>IF('P1'!O24=0,"",'P1'!O24)</f>
        <v/>
      </c>
      <c r="O183" s="97" t="str">
        <f>IF('P1'!P24=0,"",'P1'!P24)</f>
        <v/>
      </c>
      <c r="P183" s="130" t="str">
        <f>IF('P1'!Q24=0,"",'P1'!Q24)</f>
        <v/>
      </c>
      <c r="R183" s="170"/>
      <c r="U183" s="180"/>
      <c r="V183" s="180"/>
      <c r="W183" s="170"/>
    </row>
    <row r="184" spans="1:23" s="99" customFormat="1" ht="18" x14ac:dyDescent="0.4">
      <c r="A184" s="90"/>
      <c r="B184" s="91" t="str">
        <f>IF('P12'!A14="","",'P12'!A14)</f>
        <v/>
      </c>
      <c r="C184" s="94" t="str">
        <f>IF('P12'!B14="","",'P12'!B14)</f>
        <v/>
      </c>
      <c r="D184" s="91" t="str">
        <f>IF('P12'!C14="","",'P12'!C14)</f>
        <v/>
      </c>
      <c r="E184" s="92" t="str">
        <f>IF('P12'!D14="","",'P12'!D14)</f>
        <v/>
      </c>
      <c r="F184" s="93" t="str">
        <f>IF('P12'!F14="","",'P12'!F14)</f>
        <v/>
      </c>
      <c r="G184" s="97" t="str">
        <f>IF('P12'!H14=0,"",'P12'!H14)</f>
        <v/>
      </c>
      <c r="H184" s="97" t="str">
        <f>IF('P12'!I14=0,"",'P12'!I14)</f>
        <v/>
      </c>
      <c r="I184" s="97" t="str">
        <f>IF('P12'!J14=0,"",'P12'!J14)</f>
        <v/>
      </c>
      <c r="J184" s="97" t="str">
        <f>IF('P12'!K14=0,"",'P12'!K14)</f>
        <v/>
      </c>
      <c r="K184" s="97" t="str">
        <f>IF('P12'!L14=0,"",'P12'!L14)</f>
        <v/>
      </c>
      <c r="L184" s="97" t="str">
        <f>IF('P12'!M14=0,"",'P12'!M14)</f>
        <v/>
      </c>
      <c r="M184" s="97" t="str">
        <f>IF('P12'!N14=0,"",'P12'!N14)</f>
        <v/>
      </c>
      <c r="N184" s="97" t="str">
        <f>IF('P12'!O14=0,"",'P12'!O14)</f>
        <v/>
      </c>
      <c r="O184" s="97" t="str">
        <f>IF('P12'!P14=0,"",'P12'!P14)</f>
        <v/>
      </c>
      <c r="P184" s="94" t="str">
        <f>IF('P12'!Q14=0,"",'P12'!Q14)</f>
        <v/>
      </c>
      <c r="R184" s="170"/>
      <c r="U184" s="180"/>
      <c r="V184" s="180"/>
      <c r="W184" s="170"/>
    </row>
    <row r="185" spans="1:23" s="99" customFormat="1" ht="18" x14ac:dyDescent="0.4">
      <c r="A185" s="90"/>
      <c r="B185" s="91" t="str">
        <f>IF('P2'!A18="","",'P2'!A18)</f>
        <v/>
      </c>
      <c r="C185" s="94" t="str">
        <f>IF('P2'!B18="","",'P2'!B18)</f>
        <v/>
      </c>
      <c r="D185" s="91" t="str">
        <f>IF('P2'!C18="","",'P2'!C18)</f>
        <v/>
      </c>
      <c r="E185" s="92" t="str">
        <f>IF('P2'!D18="","",'P2'!D18)</f>
        <v/>
      </c>
      <c r="F185" s="93" t="str">
        <f>IF('P2'!F18="","",'P2'!F18)</f>
        <v/>
      </c>
      <c r="G185" s="97" t="str">
        <f>IF('P2'!H18=0,"",'P2'!H18)</f>
        <v/>
      </c>
      <c r="H185" s="97" t="str">
        <f>IF('P2'!I18=0,"",'P2'!I18)</f>
        <v/>
      </c>
      <c r="I185" s="97" t="str">
        <f>IF('P2'!J18=0,"",'P2'!J18)</f>
        <v/>
      </c>
      <c r="J185" s="97" t="str">
        <f>IF('P2'!K18=0,"",'P2'!K18)</f>
        <v/>
      </c>
      <c r="K185" s="97" t="str">
        <f>IF('P2'!L18=0,"",'P2'!L18)</f>
        <v/>
      </c>
      <c r="L185" s="97" t="str">
        <f>IF('P2'!M18=0,"",'P2'!M18)</f>
        <v/>
      </c>
      <c r="M185" s="97" t="str">
        <f>IF('P2'!N18=0,"",'P2'!N18)</f>
        <v/>
      </c>
      <c r="N185" s="97" t="str">
        <f>IF('P2'!O18=0,"",'P2'!O18)</f>
        <v/>
      </c>
      <c r="O185" s="97" t="str">
        <f>IF('P2'!P18=0,"",'P2'!P18)</f>
        <v/>
      </c>
      <c r="P185" s="94" t="str">
        <f>IF('P2'!Q18=0,"",'P2'!Q18)</f>
        <v/>
      </c>
      <c r="R185" s="170"/>
      <c r="U185" s="180"/>
      <c r="V185" s="180"/>
      <c r="W185" s="170"/>
    </row>
    <row r="186" spans="1:23" s="99" customFormat="1" ht="18" x14ac:dyDescent="0.4">
      <c r="A186" s="90"/>
      <c r="B186" s="91" t="str">
        <f>IF('P2'!A19="","",'P2'!A19)</f>
        <v/>
      </c>
      <c r="C186" s="94" t="str">
        <f>IF('P2'!B19="","",'P2'!B19)</f>
        <v/>
      </c>
      <c r="D186" s="91" t="str">
        <f>IF('P2'!C19="","",'P2'!C19)</f>
        <v/>
      </c>
      <c r="E186" s="92" t="str">
        <f>IF('P2'!D19="","",'P2'!D19)</f>
        <v/>
      </c>
      <c r="F186" s="93" t="str">
        <f>IF('P2'!F19="","",'P2'!F19)</f>
        <v/>
      </c>
      <c r="G186" s="97" t="str">
        <f>IF('P2'!H19=0,"",'P2'!H19)</f>
        <v/>
      </c>
      <c r="H186" s="97" t="str">
        <f>IF('P2'!I19=0,"",'P2'!I19)</f>
        <v/>
      </c>
      <c r="I186" s="97" t="str">
        <f>IF('P2'!J19=0,"",'P2'!J19)</f>
        <v/>
      </c>
      <c r="J186" s="97" t="str">
        <f>IF('P2'!K19=0,"",'P2'!K19)</f>
        <v/>
      </c>
      <c r="K186" s="97" t="str">
        <f>IF('P2'!L19=0,"",'P2'!L19)</f>
        <v/>
      </c>
      <c r="L186" s="97" t="str">
        <f>IF('P2'!M19=0,"",'P2'!M19)</f>
        <v/>
      </c>
      <c r="M186" s="97" t="str">
        <f>IF('P2'!N19=0,"",'P2'!N19)</f>
        <v/>
      </c>
      <c r="N186" s="97" t="str">
        <f>IF('P2'!O19=0,"",'P2'!O19)</f>
        <v/>
      </c>
      <c r="O186" s="97" t="str">
        <f>IF('P2'!P19=0,"",'P2'!P19)</f>
        <v/>
      </c>
      <c r="P186" s="94" t="str">
        <f>IF('P2'!Q19=0,"",'P2'!Q19)</f>
        <v/>
      </c>
      <c r="R186" s="170"/>
      <c r="U186" s="180"/>
      <c r="V186" s="180"/>
      <c r="W186" s="170"/>
    </row>
    <row r="187" spans="1:23" s="99" customFormat="1" ht="18" x14ac:dyDescent="0.4">
      <c r="A187" s="90"/>
      <c r="B187" s="91" t="str">
        <f>IF('P2'!A20="","",'P2'!A20)</f>
        <v/>
      </c>
      <c r="C187" s="94" t="str">
        <f>IF('P2'!B20="","",'P2'!B20)</f>
        <v/>
      </c>
      <c r="D187" s="91" t="str">
        <f>IF('P2'!C20="","",'P2'!C20)</f>
        <v/>
      </c>
      <c r="E187" s="92" t="str">
        <f>IF('P2'!D20="","",'P2'!D20)</f>
        <v/>
      </c>
      <c r="F187" s="93" t="str">
        <f>IF('P2'!F20="","",'P2'!F20)</f>
        <v/>
      </c>
      <c r="G187" s="97" t="str">
        <f>IF('P2'!H20=0,"",'P2'!H20)</f>
        <v/>
      </c>
      <c r="H187" s="97" t="str">
        <f>IF('P2'!I20=0,"",'P2'!I20)</f>
        <v/>
      </c>
      <c r="I187" s="97" t="str">
        <f>IF('P2'!J20=0,"",'P2'!J20)</f>
        <v/>
      </c>
      <c r="J187" s="97" t="str">
        <f>IF('P2'!K20=0,"",'P2'!K20)</f>
        <v/>
      </c>
      <c r="K187" s="97" t="str">
        <f>IF('P2'!L20=0,"",'P2'!L20)</f>
        <v/>
      </c>
      <c r="L187" s="97" t="str">
        <f>IF('P2'!M20=0,"",'P2'!M20)</f>
        <v/>
      </c>
      <c r="M187" s="97" t="str">
        <f>IF('P2'!N20=0,"",'P2'!N20)</f>
        <v/>
      </c>
      <c r="N187" s="97" t="str">
        <f>IF('P2'!O20=0,"",'P2'!O20)</f>
        <v/>
      </c>
      <c r="O187" s="97" t="str">
        <f>IF('P2'!P20=0,"",'P2'!P20)</f>
        <v/>
      </c>
      <c r="P187" s="94" t="str">
        <f>IF('P2'!Q20=0,"",'P2'!Q20)</f>
        <v/>
      </c>
      <c r="R187" s="170"/>
      <c r="U187" s="180"/>
      <c r="V187" s="180"/>
      <c r="W187" s="170"/>
    </row>
    <row r="188" spans="1:23" s="99" customFormat="1" ht="19" customHeight="1" x14ac:dyDescent="0.4">
      <c r="A188" s="90"/>
      <c r="B188" s="91" t="str">
        <f>IF('P8'!A12="","",'P8'!A12)</f>
        <v/>
      </c>
      <c r="C188" s="94" t="str">
        <f>IF('P8'!B12="","",'P8'!B12)</f>
        <v/>
      </c>
      <c r="D188" s="91" t="str">
        <f>IF('P8'!C12="","",'P8'!C12)</f>
        <v/>
      </c>
      <c r="E188" s="92" t="str">
        <f>IF('P8'!D12="","",'P8'!D12)</f>
        <v/>
      </c>
      <c r="F188" s="93" t="str">
        <f>IF('P8'!F12="","",'P8'!F12)</f>
        <v/>
      </c>
      <c r="G188" s="97" t="str">
        <f>IF('P8'!H12=0,"",'P8'!H12)</f>
        <v/>
      </c>
      <c r="H188" s="97" t="str">
        <f>IF('P8'!I12=0,"",'P8'!I12)</f>
        <v/>
      </c>
      <c r="I188" s="97" t="str">
        <f>IF('P8'!J12=0,"",'P8'!J12)</f>
        <v/>
      </c>
      <c r="J188" s="97" t="str">
        <f>IF('P8'!K12=0,"",'P8'!K12)</f>
        <v/>
      </c>
      <c r="K188" s="97" t="str">
        <f>IF('P8'!L12=0,"",'P8'!L12)</f>
        <v/>
      </c>
      <c r="L188" s="97" t="str">
        <f>IF('P8'!M12=0,"",'P8'!M12)</f>
        <v/>
      </c>
      <c r="M188" s="97" t="str">
        <f>IF('P8'!N12=0,"",'P8'!N12)</f>
        <v/>
      </c>
      <c r="N188" s="97" t="str">
        <f>IF('P8'!O12=0,"",'P8'!O12)</f>
        <v/>
      </c>
      <c r="O188" s="97" t="str">
        <f>IF('P8'!P12=0,"",'P8'!P12)</f>
        <v/>
      </c>
      <c r="P188" s="94" t="str">
        <f>IF('P8'!Q12=0,"",'P8'!Q12)</f>
        <v/>
      </c>
      <c r="R188" s="170"/>
      <c r="U188" s="180"/>
      <c r="V188" s="180"/>
      <c r="W188" s="170"/>
    </row>
    <row r="189" spans="1:23" s="99" customFormat="1" ht="18" x14ac:dyDescent="0.4">
      <c r="A189" s="90"/>
      <c r="B189" s="91" t="str">
        <f>IF('P6'!A17="","",'P6'!A17)</f>
        <v/>
      </c>
      <c r="C189" s="94" t="str">
        <f>IF('P6'!B17="","",'P6'!B17)</f>
        <v/>
      </c>
      <c r="D189" s="91" t="str">
        <f>IF('P6'!C17="","",'P6'!C17)</f>
        <v/>
      </c>
      <c r="E189" s="92" t="str">
        <f>IF('P6'!D17="","",'P6'!D17)</f>
        <v/>
      </c>
      <c r="F189" s="93" t="str">
        <f>IF('P6'!F17="","",'P6'!F17)</f>
        <v/>
      </c>
      <c r="G189" s="97" t="str">
        <f>IF('P6'!H17=0,"",'P6'!H17)</f>
        <v/>
      </c>
      <c r="H189" s="97" t="str">
        <f>IF('P6'!I17=0,"",'P6'!I17)</f>
        <v/>
      </c>
      <c r="I189" s="97" t="str">
        <f>IF('P6'!J17=0,"",'P6'!J17)</f>
        <v/>
      </c>
      <c r="J189" s="97" t="str">
        <f>IF('P6'!K17=0,"",'P6'!K17)</f>
        <v/>
      </c>
      <c r="K189" s="97" t="str">
        <f>IF('P6'!L17=0,"",'P6'!L17)</f>
        <v/>
      </c>
      <c r="L189" s="97" t="str">
        <f>IF('P6'!M17=0,"",'P6'!M17)</f>
        <v/>
      </c>
      <c r="M189" s="97" t="str">
        <f>IF('P6'!N17=0,"",'P6'!N17)</f>
        <v/>
      </c>
      <c r="N189" s="97" t="str">
        <f>IF('P6'!O17=0,"",'P6'!O17)</f>
        <v/>
      </c>
      <c r="O189" s="97" t="str">
        <f>IF('P6'!P17=0,"",'P6'!P17)</f>
        <v/>
      </c>
      <c r="P189" s="94" t="str">
        <f>IF('P6'!Q17=0,"",'P6'!Q17)</f>
        <v/>
      </c>
      <c r="R189" s="170"/>
      <c r="U189" s="180"/>
      <c r="V189" s="180"/>
      <c r="W189" s="170"/>
    </row>
    <row r="190" spans="1:23" s="99" customFormat="1" ht="18" x14ac:dyDescent="0.4">
      <c r="A190" s="90"/>
      <c r="B190" s="91" t="str">
        <f>IF('P1'!A17="","",'P1'!A17)</f>
        <v/>
      </c>
      <c r="C190" s="94" t="str">
        <f>IF('P1'!B17="","",'P1'!B17)</f>
        <v/>
      </c>
      <c r="D190" s="91" t="str">
        <f>IF('P1'!C17="","",'P1'!C17)</f>
        <v/>
      </c>
      <c r="E190" s="92" t="str">
        <f>IF('P1'!D17="","",'P1'!D17)</f>
        <v/>
      </c>
      <c r="F190" s="93" t="str">
        <f>IF('P1'!F17="","",'P1'!F17)</f>
        <v/>
      </c>
      <c r="G190" s="97" t="str">
        <f>IF('P1'!H17=0,"",'P1'!H17)</f>
        <v/>
      </c>
      <c r="H190" s="97" t="str">
        <f>IF('P1'!I17=0,"",'P1'!I17)</f>
        <v/>
      </c>
      <c r="I190" s="97" t="str">
        <f>IF('P1'!J17=0,"",'P1'!J17)</f>
        <v/>
      </c>
      <c r="J190" s="97" t="str">
        <f>IF('P1'!K17=0,"",'P1'!K17)</f>
        <v/>
      </c>
      <c r="K190" s="97" t="str">
        <f>IF('P1'!L17=0,"",'P1'!L17)</f>
        <v/>
      </c>
      <c r="L190" s="97" t="str">
        <f>IF('P1'!M17=0,"",'P1'!M17)</f>
        <v/>
      </c>
      <c r="M190" s="97" t="str">
        <f>IF('P1'!N17=0,"",'P1'!N17)</f>
        <v/>
      </c>
      <c r="N190" s="97" t="str">
        <f>IF('P1'!O17=0,"",'P1'!O17)</f>
        <v/>
      </c>
      <c r="O190" s="97" t="str">
        <f>IF('P1'!P17=0,"",'P1'!P17)</f>
        <v/>
      </c>
      <c r="P190" s="130" t="str">
        <f>IF('P1'!Q17=0,"",'P1'!Q17)</f>
        <v/>
      </c>
      <c r="R190" s="170"/>
      <c r="U190" s="180"/>
      <c r="V190" s="180"/>
      <c r="W190" s="170"/>
    </row>
    <row r="191" spans="1:23" s="100" customFormat="1" ht="17.5" x14ac:dyDescent="0.35">
      <c r="A191" s="90"/>
      <c r="B191" s="91" t="str">
        <f>IF('P1'!A12="","",'P1'!A12)</f>
        <v/>
      </c>
      <c r="C191" s="94" t="str">
        <f>IF('P1'!B12="","",'P1'!B12)</f>
        <v/>
      </c>
      <c r="D191" s="91" t="str">
        <f>IF('P1'!C12="","",'P1'!C12)</f>
        <v/>
      </c>
      <c r="E191" s="92" t="str">
        <f>IF('P1'!D12="","",'P1'!D12)</f>
        <v/>
      </c>
      <c r="F191" s="93" t="str">
        <f>IF('P1'!F12="","",'P1'!F12)</f>
        <v/>
      </c>
      <c r="G191" s="97" t="str">
        <f>IF('P1'!H12=0,"",'P1'!H12)</f>
        <v/>
      </c>
      <c r="H191" s="97" t="str">
        <f>IF('P1'!I12=0,"",'P1'!I12)</f>
        <v/>
      </c>
      <c r="I191" s="97" t="str">
        <f>IF('P1'!J12=0,"",'P1'!J12)</f>
        <v/>
      </c>
      <c r="J191" s="97" t="str">
        <f>IF('P1'!K12=0,"",'P1'!K12)</f>
        <v/>
      </c>
      <c r="K191" s="97" t="str">
        <f>IF('P1'!L12=0,"",'P1'!L12)</f>
        <v/>
      </c>
      <c r="L191" s="97" t="str">
        <f>IF('P1'!M12=0,"",'P1'!M12)</f>
        <v/>
      </c>
      <c r="M191" s="97" t="str">
        <f>IF('P1'!N12=0,"",'P1'!N12)</f>
        <v/>
      </c>
      <c r="N191" s="97" t="str">
        <f>IF('P1'!O12=0,"",'P1'!O12)</f>
        <v/>
      </c>
      <c r="O191" s="97" t="str">
        <f>IF('P1'!P12=0,"",'P1'!P12)</f>
        <v/>
      </c>
      <c r="P191" s="130" t="str">
        <f>IF('P1'!Q12=0,"",'P1'!Q12)</f>
        <v/>
      </c>
      <c r="R191" s="169"/>
      <c r="U191" s="179"/>
      <c r="V191" s="179"/>
      <c r="W191" s="169"/>
    </row>
    <row r="192" spans="1:23" s="99" customFormat="1" ht="18" x14ac:dyDescent="0.4">
      <c r="A192" s="90"/>
      <c r="B192" s="91" t="str">
        <f>IF('P8'!A17="","",'P8'!A17)</f>
        <v/>
      </c>
      <c r="C192" s="94" t="str">
        <f>IF('P8'!B17="","",'P8'!B17)</f>
        <v/>
      </c>
      <c r="D192" s="91" t="str">
        <f>IF('P8'!C17="","",'P8'!C17)</f>
        <v/>
      </c>
      <c r="E192" s="92" t="str">
        <f>IF('P8'!D17="","",'P8'!D17)</f>
        <v/>
      </c>
      <c r="F192" s="93" t="str">
        <f>IF('P8'!F17="","",'P8'!F17)</f>
        <v/>
      </c>
      <c r="G192" s="97" t="str">
        <f>IF('P8'!H17=0,"",'P8'!H17)</f>
        <v/>
      </c>
      <c r="H192" s="97" t="str">
        <f>IF('P8'!I17=0,"",'P8'!I17)</f>
        <v/>
      </c>
      <c r="I192" s="97" t="str">
        <f>IF('P8'!J17=0,"",'P8'!J17)</f>
        <v/>
      </c>
      <c r="J192" s="97" t="str">
        <f>IF('P8'!K17=0,"",'P8'!K17)</f>
        <v/>
      </c>
      <c r="K192" s="97" t="str">
        <f>IF('P8'!L17=0,"",'P8'!L17)</f>
        <v/>
      </c>
      <c r="L192" s="97" t="str">
        <f>IF('P8'!M17=0,"",'P8'!M17)</f>
        <v/>
      </c>
      <c r="M192" s="97" t="str">
        <f>IF('P8'!N17=0,"",'P8'!N17)</f>
        <v/>
      </c>
      <c r="N192" s="97" t="str">
        <f>IF('P8'!O17=0,"",'P8'!O17)</f>
        <v/>
      </c>
      <c r="O192" s="97" t="str">
        <f>IF('P8'!P17=0,"",'P8'!P17)</f>
        <v/>
      </c>
      <c r="P192" s="94" t="str">
        <f>IF('P8'!Q17=0,"",'P8'!Q17)</f>
        <v/>
      </c>
      <c r="R192" s="170"/>
      <c r="U192" s="180"/>
      <c r="V192" s="180"/>
      <c r="W192" s="170"/>
    </row>
    <row r="193" spans="1:23" s="99" customFormat="1" ht="18" x14ac:dyDescent="0.4">
      <c r="A193" s="90"/>
      <c r="B193" s="91" t="str">
        <f>IF('P11'!A14="","",'P11'!A14)</f>
        <v/>
      </c>
      <c r="C193" s="94" t="str">
        <f>IF('P11'!B14="","",'P11'!B14)</f>
        <v/>
      </c>
      <c r="D193" s="91" t="str">
        <f>IF('P11'!C14="","",'P11'!C14)</f>
        <v/>
      </c>
      <c r="E193" s="92" t="str">
        <f>IF('P11'!D14="","",'P11'!D14)</f>
        <v/>
      </c>
      <c r="F193" s="93" t="str">
        <f>IF('P11'!F14="","",'P11'!F14)</f>
        <v/>
      </c>
      <c r="G193" s="97" t="str">
        <f>IF('P11'!H14=0,"",'P11'!H14)</f>
        <v/>
      </c>
      <c r="H193" s="97" t="str">
        <f>IF('P11'!I14=0,"",'P11'!I14)</f>
        <v/>
      </c>
      <c r="I193" s="97" t="str">
        <f>IF('P11'!J14=0,"",'P11'!J14)</f>
        <v/>
      </c>
      <c r="J193" s="97" t="str">
        <f>IF('P11'!K14=0,"",'P11'!K14)</f>
        <v/>
      </c>
      <c r="K193" s="97" t="str">
        <f>IF('P11'!L14=0,"",'P11'!L14)</f>
        <v/>
      </c>
      <c r="L193" s="97" t="str">
        <f>IF('P11'!M14=0,"",'P11'!M14)</f>
        <v/>
      </c>
      <c r="M193" s="97" t="str">
        <f>IF('P11'!N14=0,"",'P11'!N14)</f>
        <v/>
      </c>
      <c r="N193" s="97" t="str">
        <f>IF('P11'!O14=0,"",'P11'!O14)</f>
        <v/>
      </c>
      <c r="O193" s="97" t="str">
        <f>IF('P11'!P14=0,"",'P11'!P14)</f>
        <v/>
      </c>
      <c r="P193" s="94" t="str">
        <f>IF('P11'!Q14=0,"",'P11'!Q14)</f>
        <v/>
      </c>
      <c r="R193" s="170"/>
      <c r="U193" s="180"/>
      <c r="V193" s="180"/>
      <c r="W193" s="170"/>
    </row>
    <row r="194" spans="1:23" s="99" customFormat="1" ht="18" x14ac:dyDescent="0.4">
      <c r="A194" s="90"/>
      <c r="B194" s="91" t="str">
        <f>IF('P2'!A21="","",'P2'!A21)</f>
        <v/>
      </c>
      <c r="C194" s="94" t="str">
        <f>IF('P2'!B21="","",'P2'!B21)</f>
        <v/>
      </c>
      <c r="D194" s="91" t="str">
        <f>IF('P2'!C21="","",'P2'!C21)</f>
        <v/>
      </c>
      <c r="E194" s="92" t="str">
        <f>IF('P2'!D21="","",'P2'!D21)</f>
        <v/>
      </c>
      <c r="F194" s="93" t="str">
        <f>IF('P2'!F21="","",'P2'!F21)</f>
        <v/>
      </c>
      <c r="G194" s="97" t="str">
        <f>IF('P2'!H21=0,"",'P2'!H21)</f>
        <v/>
      </c>
      <c r="H194" s="97" t="str">
        <f>IF('P2'!I21=0,"",'P2'!I21)</f>
        <v/>
      </c>
      <c r="I194" s="97" t="str">
        <f>IF('P2'!J21=0,"",'P2'!J21)</f>
        <v/>
      </c>
      <c r="J194" s="97" t="str">
        <f>IF('P2'!K21=0,"",'P2'!K21)</f>
        <v/>
      </c>
      <c r="K194" s="97" t="str">
        <f>IF('P2'!L21=0,"",'P2'!L21)</f>
        <v/>
      </c>
      <c r="L194" s="97" t="str">
        <f>IF('P2'!M21=0,"",'P2'!M21)</f>
        <v/>
      </c>
      <c r="M194" s="97" t="str">
        <f>IF('P2'!N21=0,"",'P2'!N21)</f>
        <v/>
      </c>
      <c r="N194" s="97" t="str">
        <f>IF('P2'!O21=0,"",'P2'!O21)</f>
        <v/>
      </c>
      <c r="O194" s="97" t="str">
        <f>IF('P2'!P21=0,"",'P2'!P21)</f>
        <v/>
      </c>
      <c r="P194" s="94" t="str">
        <f>IF('P2'!Q21=0,"",'P2'!Q21)</f>
        <v/>
      </c>
      <c r="R194" s="170"/>
      <c r="U194" s="180"/>
      <c r="V194" s="180"/>
      <c r="W194" s="170"/>
    </row>
    <row r="195" spans="1:23" s="99" customFormat="1" ht="18" x14ac:dyDescent="0.4">
      <c r="A195" s="90"/>
      <c r="B195" s="91" t="str">
        <f>IF('P2'!A22="","",'P2'!A22)</f>
        <v/>
      </c>
      <c r="C195" s="94" t="str">
        <f>IF('P2'!B22="","",'P2'!B22)</f>
        <v/>
      </c>
      <c r="D195" s="91" t="str">
        <f>IF('P2'!C22="","",'P2'!C22)</f>
        <v/>
      </c>
      <c r="E195" s="92" t="str">
        <f>IF('P2'!D22="","",'P2'!D22)</f>
        <v/>
      </c>
      <c r="F195" s="93" t="str">
        <f>IF('P2'!F22="","",'P2'!F22)</f>
        <v/>
      </c>
      <c r="G195" s="97" t="str">
        <f>IF('P2'!H22=0,"",'P2'!H22)</f>
        <v/>
      </c>
      <c r="H195" s="97" t="str">
        <f>IF('P2'!I22=0,"",'P2'!I22)</f>
        <v/>
      </c>
      <c r="I195" s="97" t="str">
        <f>IF('P2'!J22=0,"",'P2'!J22)</f>
        <v/>
      </c>
      <c r="J195" s="97" t="str">
        <f>IF('P2'!K22=0,"",'P2'!K22)</f>
        <v/>
      </c>
      <c r="K195" s="97" t="str">
        <f>IF('P2'!L22=0,"",'P2'!L22)</f>
        <v/>
      </c>
      <c r="L195" s="97" t="str">
        <f>IF('P2'!M22=0,"",'P2'!M22)</f>
        <v/>
      </c>
      <c r="M195" s="97" t="str">
        <f>IF('P2'!N22=0,"",'P2'!N22)</f>
        <v/>
      </c>
      <c r="N195" s="97" t="str">
        <f>IF('P2'!O22=0,"",'P2'!O22)</f>
        <v/>
      </c>
      <c r="O195" s="97" t="str">
        <f>IF('P2'!P22=0,"",'P2'!P22)</f>
        <v/>
      </c>
      <c r="P195" s="94" t="str">
        <f>IF('P2'!Q22=0,"",'P2'!Q22)</f>
        <v/>
      </c>
      <c r="R195" s="170"/>
      <c r="U195" s="180"/>
      <c r="V195" s="180"/>
      <c r="W195" s="170"/>
    </row>
    <row r="196" spans="1:23" s="99" customFormat="1" ht="18" x14ac:dyDescent="0.4">
      <c r="A196" s="90"/>
      <c r="B196" s="91" t="str">
        <f>IF('P2'!A23="","",'P2'!A23)</f>
        <v/>
      </c>
      <c r="C196" s="94" t="str">
        <f>IF('P2'!B23="","",'P2'!B23)</f>
        <v/>
      </c>
      <c r="D196" s="91" t="str">
        <f>IF('P2'!C23="","",'P2'!C23)</f>
        <v/>
      </c>
      <c r="E196" s="92" t="str">
        <f>IF('P2'!D23="","",'P2'!D23)</f>
        <v/>
      </c>
      <c r="F196" s="93" t="str">
        <f>IF('P2'!F23="","",'P2'!F23)</f>
        <v/>
      </c>
      <c r="G196" s="97" t="str">
        <f>IF('P2'!H23=0,"",'P2'!H23)</f>
        <v/>
      </c>
      <c r="H196" s="97" t="str">
        <f>IF('P2'!I23=0,"",'P2'!I23)</f>
        <v/>
      </c>
      <c r="I196" s="97" t="str">
        <f>IF('P2'!J23=0,"",'P2'!J23)</f>
        <v/>
      </c>
      <c r="J196" s="97" t="str">
        <f>IF('P2'!K23=0,"",'P2'!K23)</f>
        <v/>
      </c>
      <c r="K196" s="97" t="str">
        <f>IF('P2'!L23=0,"",'P2'!L23)</f>
        <v/>
      </c>
      <c r="L196" s="97" t="str">
        <f>IF('P2'!M23=0,"",'P2'!M23)</f>
        <v/>
      </c>
      <c r="M196" s="97" t="str">
        <f>IF('P2'!N23=0,"",'P2'!N23)</f>
        <v/>
      </c>
      <c r="N196" s="97" t="str">
        <f>IF('P2'!O23=0,"",'P2'!O23)</f>
        <v/>
      </c>
      <c r="O196" s="97" t="str">
        <f>IF('P2'!P23=0,"",'P2'!P23)</f>
        <v/>
      </c>
      <c r="P196" s="94" t="str">
        <f>IF('P2'!Q23=0,"",'P2'!Q23)</f>
        <v/>
      </c>
      <c r="R196" s="170"/>
      <c r="U196" s="180"/>
      <c r="V196" s="180"/>
      <c r="W196" s="170"/>
    </row>
    <row r="197" spans="1:23" s="99" customFormat="1" ht="18" x14ac:dyDescent="0.4">
      <c r="A197" s="90"/>
      <c r="B197" s="91" t="str">
        <f>IF('P2'!A24="","",'P2'!A24)</f>
        <v/>
      </c>
      <c r="C197" s="94" t="str">
        <f>IF('P2'!B24="","",'P2'!B24)</f>
        <v/>
      </c>
      <c r="D197" s="91" t="str">
        <f>IF('P2'!C24="","",'P2'!C24)</f>
        <v/>
      </c>
      <c r="E197" s="92" t="str">
        <f>IF('P2'!D24="","",'P2'!D24)</f>
        <v/>
      </c>
      <c r="F197" s="93" t="str">
        <f>IF('P2'!F24="","",'P2'!F24)</f>
        <v/>
      </c>
      <c r="G197" s="97" t="str">
        <f>IF('P2'!H24=0,"",'P2'!H24)</f>
        <v/>
      </c>
      <c r="H197" s="97" t="str">
        <f>IF('P2'!I24=0,"",'P2'!I24)</f>
        <v/>
      </c>
      <c r="I197" s="97" t="str">
        <f>IF('P2'!J24=0,"",'P2'!J24)</f>
        <v/>
      </c>
      <c r="J197" s="97" t="str">
        <f>IF('P2'!K24=0,"",'P2'!K24)</f>
        <v/>
      </c>
      <c r="K197" s="97" t="str">
        <f>IF('P2'!L24=0,"",'P2'!L24)</f>
        <v/>
      </c>
      <c r="L197" s="97" t="str">
        <f>IF('P2'!M24=0,"",'P2'!M24)</f>
        <v/>
      </c>
      <c r="M197" s="97" t="str">
        <f>IF('P2'!N24=0,"",'P2'!N24)</f>
        <v/>
      </c>
      <c r="N197" s="97" t="str">
        <f>IF('P2'!O24=0,"",'P2'!O24)</f>
        <v/>
      </c>
      <c r="O197" s="97" t="str">
        <f>IF('P2'!P24=0,"",'P2'!P24)</f>
        <v/>
      </c>
      <c r="P197" s="94" t="str">
        <f>IF('P2'!Q24=0,"",'P2'!Q24)</f>
        <v/>
      </c>
      <c r="R197" s="170"/>
      <c r="U197" s="180"/>
      <c r="V197" s="180"/>
      <c r="W197" s="170"/>
    </row>
    <row r="198" spans="1:23" s="99" customFormat="1" ht="18" x14ac:dyDescent="0.4">
      <c r="A198" s="90"/>
      <c r="B198" s="91" t="str">
        <f>IF('P3'!A13="","",'P3'!A13)</f>
        <v/>
      </c>
      <c r="C198" s="94" t="str">
        <f>IF('P3'!B13="","",'P3'!B13)</f>
        <v/>
      </c>
      <c r="D198" s="91" t="str">
        <f>IF('P3'!C13="","",'P3'!C13)</f>
        <v/>
      </c>
      <c r="E198" s="92" t="str">
        <f>IF('P3'!D13="","",'P3'!D13)</f>
        <v/>
      </c>
      <c r="F198" s="93" t="str">
        <f>IF('P3'!F13="","",'P3'!F13)</f>
        <v/>
      </c>
      <c r="G198" s="97" t="str">
        <f>IF('P3'!H13=0,"",'P3'!H13)</f>
        <v/>
      </c>
      <c r="H198" s="97" t="str">
        <f>IF('P3'!I13=0,"",'P3'!I13)</f>
        <v/>
      </c>
      <c r="I198" s="97" t="str">
        <f>IF('P3'!J13=0,"",'P3'!J13)</f>
        <v/>
      </c>
      <c r="J198" s="97" t="str">
        <f>IF('P3'!K13=0,"",'P3'!K13)</f>
        <v/>
      </c>
      <c r="K198" s="97" t="str">
        <f>IF('P3'!L13=0,"",'P3'!L13)</f>
        <v/>
      </c>
      <c r="L198" s="97" t="str">
        <f>IF('P3'!M13=0,"",'P3'!M13)</f>
        <v/>
      </c>
      <c r="M198" s="97" t="str">
        <f>IF('P3'!N13=0,"",'P3'!N13)</f>
        <v/>
      </c>
      <c r="N198" s="97" t="str">
        <f>IF('P3'!O13=0,"",'P3'!O13)</f>
        <v/>
      </c>
      <c r="O198" s="97" t="str">
        <f>IF('P3'!P13=0,"",'P3'!P13)</f>
        <v/>
      </c>
      <c r="P198" s="94" t="str">
        <f>IF('P3'!Q13=0,"",'P3'!Q13)</f>
        <v/>
      </c>
      <c r="R198" s="170"/>
      <c r="U198" s="180"/>
      <c r="V198" s="180"/>
      <c r="W198" s="170"/>
    </row>
    <row r="199" spans="1:23" s="99" customFormat="1" ht="18" x14ac:dyDescent="0.4">
      <c r="A199" s="90"/>
      <c r="B199" s="91" t="str">
        <f>IF('P3'!A18="","",'P3'!A18)</f>
        <v/>
      </c>
      <c r="C199" s="94" t="str">
        <f>IF('P3'!B18="","",'P3'!B18)</f>
        <v/>
      </c>
      <c r="D199" s="91" t="str">
        <f>IF('P3'!C18="","",'P3'!C18)</f>
        <v/>
      </c>
      <c r="E199" s="92" t="str">
        <f>IF('P3'!D18="","",'P3'!D18)</f>
        <v/>
      </c>
      <c r="F199" s="93" t="str">
        <f>IF('P3'!F18="","",'P3'!F18)</f>
        <v/>
      </c>
      <c r="G199" s="97" t="str">
        <f>IF('P3'!H18=0,"",'P3'!H18)</f>
        <v/>
      </c>
      <c r="H199" s="97" t="str">
        <f>IF('P3'!I18=0,"",'P3'!I18)</f>
        <v/>
      </c>
      <c r="I199" s="97" t="str">
        <f>IF('P3'!J18=0,"",'P3'!J18)</f>
        <v/>
      </c>
      <c r="J199" s="97" t="str">
        <f>IF('P3'!K18=0,"",'P3'!K18)</f>
        <v/>
      </c>
      <c r="K199" s="97" t="str">
        <f>IF('P3'!L18=0,"",'P3'!L18)</f>
        <v/>
      </c>
      <c r="L199" s="97" t="str">
        <f>IF('P3'!M18=0,"",'P3'!M18)</f>
        <v/>
      </c>
      <c r="M199" s="97" t="str">
        <f>IF('P3'!N18=0,"",'P3'!N18)</f>
        <v/>
      </c>
      <c r="N199" s="97" t="str">
        <f>IF('P3'!O18=0,"",'P3'!O18)</f>
        <v/>
      </c>
      <c r="O199" s="97" t="str">
        <f>IF('P3'!P18=0,"",'P3'!P18)</f>
        <v/>
      </c>
      <c r="P199" s="94" t="str">
        <f>IF('P3'!Q18=0,"",'P3'!Q18)</f>
        <v/>
      </c>
      <c r="R199" s="170"/>
      <c r="U199" s="180"/>
      <c r="V199" s="180"/>
      <c r="W199" s="170"/>
    </row>
    <row r="200" spans="1:23" s="99" customFormat="1" ht="18" x14ac:dyDescent="0.4">
      <c r="A200" s="90"/>
      <c r="B200" s="91" t="str">
        <f>IF('P3'!A19="","",'P3'!A19)</f>
        <v/>
      </c>
      <c r="C200" s="94" t="str">
        <f>IF('P3'!B19="","",'P3'!B19)</f>
        <v/>
      </c>
      <c r="D200" s="91" t="str">
        <f>IF('P3'!C19="","",'P3'!C19)</f>
        <v/>
      </c>
      <c r="E200" s="92" t="str">
        <f>IF('P3'!D19="","",'P3'!D19)</f>
        <v/>
      </c>
      <c r="F200" s="93" t="str">
        <f>IF('P3'!F19="","",'P3'!F19)</f>
        <v/>
      </c>
      <c r="G200" s="97" t="str">
        <f>IF('P3'!H19=0,"",'P3'!H19)</f>
        <v/>
      </c>
      <c r="H200" s="97" t="str">
        <f>IF('P3'!I19=0,"",'P3'!I19)</f>
        <v/>
      </c>
      <c r="I200" s="97" t="str">
        <f>IF('P3'!J19=0,"",'P3'!J19)</f>
        <v/>
      </c>
      <c r="J200" s="97" t="str">
        <f>IF('P3'!K19=0,"",'P3'!K19)</f>
        <v/>
      </c>
      <c r="K200" s="97" t="str">
        <f>IF('P3'!L19=0,"",'P3'!L19)</f>
        <v/>
      </c>
      <c r="L200" s="97" t="str">
        <f>IF('P3'!M19=0,"",'P3'!M19)</f>
        <v/>
      </c>
      <c r="M200" s="97" t="str">
        <f>IF('P3'!N19=0,"",'P3'!N19)</f>
        <v/>
      </c>
      <c r="N200" s="97" t="str">
        <f>IF('P3'!O19=0,"",'P3'!O19)</f>
        <v/>
      </c>
      <c r="O200" s="97" t="str">
        <f>IF('P3'!P19=0,"",'P3'!P19)</f>
        <v/>
      </c>
      <c r="P200" s="94" t="str">
        <f>IF('P3'!Q19=0,"",'P3'!Q19)</f>
        <v/>
      </c>
      <c r="R200" s="170"/>
      <c r="U200" s="180"/>
      <c r="V200" s="180"/>
      <c r="W200" s="170"/>
    </row>
    <row r="201" spans="1:23" s="99" customFormat="1" ht="18" x14ac:dyDescent="0.4">
      <c r="A201" s="90"/>
      <c r="B201" s="91" t="str">
        <f>IF('P3'!A20="","",'P3'!A20)</f>
        <v/>
      </c>
      <c r="C201" s="94" t="str">
        <f>IF('P3'!B20="","",'P3'!B20)</f>
        <v/>
      </c>
      <c r="D201" s="91" t="str">
        <f>IF('P3'!C20="","",'P3'!C20)</f>
        <v/>
      </c>
      <c r="E201" s="92" t="str">
        <f>IF('P3'!D20="","",'P3'!D20)</f>
        <v/>
      </c>
      <c r="F201" s="93" t="str">
        <f>IF('P3'!F20="","",'P3'!F20)</f>
        <v/>
      </c>
      <c r="G201" s="97" t="str">
        <f>IF('P3'!H20=0,"",'P3'!H20)</f>
        <v/>
      </c>
      <c r="H201" s="97" t="str">
        <f>IF('P3'!I20=0,"",'P3'!I20)</f>
        <v/>
      </c>
      <c r="I201" s="97" t="str">
        <f>IF('P3'!J20=0,"",'P3'!J20)</f>
        <v/>
      </c>
      <c r="J201" s="97" t="str">
        <f>IF('P3'!K20=0,"",'P3'!K20)</f>
        <v/>
      </c>
      <c r="K201" s="97" t="str">
        <f>IF('P3'!L20=0,"",'P3'!L20)</f>
        <v/>
      </c>
      <c r="L201" s="97" t="str">
        <f>IF('P3'!M20=0,"",'P3'!M20)</f>
        <v/>
      </c>
      <c r="M201" s="97" t="str">
        <f>IF('P3'!N20=0,"",'P3'!N20)</f>
        <v/>
      </c>
      <c r="N201" s="97" t="str">
        <f>IF('P3'!O20=0,"",'P3'!O20)</f>
        <v/>
      </c>
      <c r="O201" s="97" t="str">
        <f>IF('P3'!P20=0,"",'P3'!P20)</f>
        <v/>
      </c>
      <c r="P201" s="94" t="str">
        <f>IF('P3'!Q20=0,"",'P3'!Q20)</f>
        <v/>
      </c>
      <c r="R201" s="170"/>
      <c r="U201" s="180"/>
      <c r="V201" s="180"/>
      <c r="W201" s="170"/>
    </row>
    <row r="202" spans="1:23" s="99" customFormat="1" ht="18" x14ac:dyDescent="0.4">
      <c r="A202" s="90"/>
      <c r="B202" s="91" t="str">
        <f>IF('P3'!A21="","",'P3'!A21)</f>
        <v/>
      </c>
      <c r="C202" s="94" t="str">
        <f>IF('P3'!B21="","",'P3'!B21)</f>
        <v/>
      </c>
      <c r="D202" s="91" t="str">
        <f>IF('P3'!C21="","",'P3'!C21)</f>
        <v/>
      </c>
      <c r="E202" s="92" t="str">
        <f>IF('P3'!D21="","",'P3'!D21)</f>
        <v/>
      </c>
      <c r="F202" s="93" t="str">
        <f>IF('P3'!F21="","",'P3'!F21)</f>
        <v/>
      </c>
      <c r="G202" s="97" t="str">
        <f>IF('P3'!H21=0,"",'P3'!H21)</f>
        <v/>
      </c>
      <c r="H202" s="97" t="str">
        <f>IF('P3'!I21=0,"",'P3'!I21)</f>
        <v/>
      </c>
      <c r="I202" s="97" t="str">
        <f>IF('P3'!J21=0,"",'P3'!J21)</f>
        <v/>
      </c>
      <c r="J202" s="97" t="str">
        <f>IF('P3'!K21=0,"",'P3'!K21)</f>
        <v/>
      </c>
      <c r="K202" s="97" t="str">
        <f>IF('P3'!L21=0,"",'P3'!L21)</f>
        <v/>
      </c>
      <c r="L202" s="97" t="str">
        <f>IF('P3'!M21=0,"",'P3'!M21)</f>
        <v/>
      </c>
      <c r="M202" s="97" t="str">
        <f>IF('P3'!N21=0,"",'P3'!N21)</f>
        <v/>
      </c>
      <c r="N202" s="97" t="str">
        <f>IF('P3'!O21=0,"",'P3'!O21)</f>
        <v/>
      </c>
      <c r="O202" s="97" t="str">
        <f>IF('P3'!P21=0,"",'P3'!P21)</f>
        <v/>
      </c>
      <c r="P202" s="94" t="str">
        <f>IF('P3'!Q21=0,"",'P3'!Q21)</f>
        <v/>
      </c>
      <c r="R202" s="170"/>
      <c r="U202" s="180"/>
      <c r="V202" s="180"/>
      <c r="W202" s="170"/>
    </row>
    <row r="203" spans="1:23" s="99" customFormat="1" ht="18" x14ac:dyDescent="0.4">
      <c r="A203" s="90"/>
      <c r="B203" s="91" t="str">
        <f>IF('P3'!A22="","",'P3'!A22)</f>
        <v/>
      </c>
      <c r="C203" s="94" t="str">
        <f>IF('P3'!B22="","",'P3'!B22)</f>
        <v/>
      </c>
      <c r="D203" s="91" t="str">
        <f>IF('P3'!C22="","",'P3'!C22)</f>
        <v/>
      </c>
      <c r="E203" s="92" t="str">
        <f>IF('P3'!D22="","",'P3'!D22)</f>
        <v/>
      </c>
      <c r="F203" s="93" t="str">
        <f>IF('P3'!F22="","",'P3'!F22)</f>
        <v xml:space="preserve"> </v>
      </c>
      <c r="G203" s="97" t="str">
        <f>IF('P3'!H22=0,"",'P3'!H22)</f>
        <v/>
      </c>
      <c r="H203" s="97" t="str">
        <f>IF('P3'!I22=0,"",'P3'!I22)</f>
        <v/>
      </c>
      <c r="I203" s="97" t="str">
        <f>IF('P3'!J22=0,"",'P3'!J22)</f>
        <v/>
      </c>
      <c r="J203" s="97" t="str">
        <f>IF('P3'!K22=0,"",'P3'!K22)</f>
        <v/>
      </c>
      <c r="K203" s="97" t="str">
        <f>IF('P3'!L22=0,"",'P3'!L22)</f>
        <v/>
      </c>
      <c r="L203" s="97" t="str">
        <f>IF('P3'!M22=0,"",'P3'!M22)</f>
        <v/>
      </c>
      <c r="M203" s="97" t="str">
        <f>IF('P3'!N22=0,"",'P3'!N22)</f>
        <v/>
      </c>
      <c r="N203" s="97" t="str">
        <f>IF('P3'!O22=0,"",'P3'!O22)</f>
        <v/>
      </c>
      <c r="O203" s="97" t="str">
        <f>IF('P3'!P22=0,"",'P3'!P22)</f>
        <v/>
      </c>
      <c r="P203" s="94" t="str">
        <f>IF('P3'!Q22=0,"",'P3'!Q22)</f>
        <v/>
      </c>
      <c r="R203" s="170"/>
      <c r="U203" s="180"/>
      <c r="V203" s="180"/>
      <c r="W203" s="170"/>
    </row>
    <row r="204" spans="1:23" s="99" customFormat="1" ht="18" x14ac:dyDescent="0.4">
      <c r="A204" s="90"/>
      <c r="B204" s="91" t="str">
        <f>IF('P3'!A23="","",'P3'!A23)</f>
        <v/>
      </c>
      <c r="C204" s="94" t="str">
        <f>IF('P3'!B23="","",'P3'!B23)</f>
        <v/>
      </c>
      <c r="D204" s="91" t="str">
        <f>IF('P3'!C23="","",'P3'!C23)</f>
        <v/>
      </c>
      <c r="E204" s="92" t="str">
        <f>IF('P3'!D23="","",'P3'!D23)</f>
        <v/>
      </c>
      <c r="F204" s="93" t="str">
        <f>IF('P3'!F23="","",'P3'!F23)</f>
        <v/>
      </c>
      <c r="G204" s="97" t="str">
        <f>IF('P3'!H23=0,"",'P3'!H23)</f>
        <v/>
      </c>
      <c r="H204" s="97" t="str">
        <f>IF('P3'!I23=0,"",'P3'!I23)</f>
        <v/>
      </c>
      <c r="I204" s="97" t="str">
        <f>IF('P3'!J23=0,"",'P3'!J23)</f>
        <v/>
      </c>
      <c r="J204" s="97" t="str">
        <f>IF('P3'!K23=0,"",'P3'!K23)</f>
        <v/>
      </c>
      <c r="K204" s="97" t="str">
        <f>IF('P3'!L23=0,"",'P3'!L23)</f>
        <v/>
      </c>
      <c r="L204" s="97" t="str">
        <f>IF('P3'!M23=0,"",'P3'!M23)</f>
        <v/>
      </c>
      <c r="M204" s="97" t="str">
        <f>IF('P3'!N23=0,"",'P3'!N23)</f>
        <v/>
      </c>
      <c r="N204" s="97" t="str">
        <f>IF('P3'!O23=0,"",'P3'!O23)</f>
        <v/>
      </c>
      <c r="O204" s="97" t="str">
        <f>IF('P3'!P23=0,"",'P3'!P23)</f>
        <v/>
      </c>
      <c r="P204" s="94" t="str">
        <f>IF('P3'!Q23=0,"",'P3'!Q23)</f>
        <v/>
      </c>
      <c r="R204" s="170"/>
      <c r="U204" s="180"/>
      <c r="V204" s="180"/>
      <c r="W204" s="170"/>
    </row>
    <row r="205" spans="1:23" s="99" customFormat="1" ht="18" x14ac:dyDescent="0.4">
      <c r="A205" s="90"/>
      <c r="B205" s="91" t="str">
        <f>IF('P3'!A24="","",'P3'!A24)</f>
        <v/>
      </c>
      <c r="C205" s="94" t="str">
        <f>IF('P3'!B24="","",'P3'!B24)</f>
        <v/>
      </c>
      <c r="D205" s="91" t="str">
        <f>IF('P3'!C24="","",'P3'!C24)</f>
        <v/>
      </c>
      <c r="E205" s="92" t="str">
        <f>IF('P3'!D24="","",'P3'!D24)</f>
        <v/>
      </c>
      <c r="F205" s="93" t="str">
        <f>IF('P3'!F24="","",'P3'!F24)</f>
        <v/>
      </c>
      <c r="G205" s="97" t="str">
        <f>IF('P3'!H24=0,"",'P3'!H24)</f>
        <v/>
      </c>
      <c r="H205" s="97" t="str">
        <f>IF('P3'!I24=0,"",'P3'!I24)</f>
        <v/>
      </c>
      <c r="I205" s="97" t="str">
        <f>IF('P3'!J24=0,"",'P3'!J24)</f>
        <v/>
      </c>
      <c r="J205" s="97" t="str">
        <f>IF('P3'!K24=0,"",'P3'!K24)</f>
        <v/>
      </c>
      <c r="K205" s="97" t="str">
        <f>IF('P3'!L24=0,"",'P3'!L24)</f>
        <v/>
      </c>
      <c r="L205" s="97" t="str">
        <f>IF('P3'!M24=0,"",'P3'!M24)</f>
        <v/>
      </c>
      <c r="M205" s="97" t="str">
        <f>IF('P3'!N24=0,"",'P3'!N24)</f>
        <v/>
      </c>
      <c r="N205" s="97" t="str">
        <f>IF('P3'!O24=0,"",'P3'!O24)</f>
        <v/>
      </c>
      <c r="O205" s="97" t="str">
        <f>IF('P3'!P24=0,"",'P3'!P24)</f>
        <v/>
      </c>
      <c r="P205" s="94" t="str">
        <f>IF('P3'!Q24=0,"",'P3'!Q24)</f>
        <v/>
      </c>
      <c r="R205" s="170"/>
      <c r="U205" s="180"/>
      <c r="V205" s="180"/>
      <c r="W205" s="170"/>
    </row>
    <row r="206" spans="1:23" s="99" customFormat="1" ht="18" x14ac:dyDescent="0.4">
      <c r="A206" s="90"/>
      <c r="B206" s="91" t="str">
        <f>IF('P4'!A13="","",'P4'!A13)</f>
        <v/>
      </c>
      <c r="C206" s="94" t="str">
        <f>IF('P4'!B13="","",'P4'!B13)</f>
        <v/>
      </c>
      <c r="D206" s="91" t="str">
        <f>IF('P4'!C13="","",'P4'!C13)</f>
        <v/>
      </c>
      <c r="E206" s="92" t="str">
        <f>IF('P4'!D13="","",'P4'!D13)</f>
        <v/>
      </c>
      <c r="F206" s="93" t="str">
        <f>IF('P4'!F13="","",'P4'!F13)</f>
        <v/>
      </c>
      <c r="G206" s="97" t="str">
        <f>IF('P4'!H13=0,"",'P4'!H13)</f>
        <v/>
      </c>
      <c r="H206" s="97" t="str">
        <f>IF('P4'!I13=0,"",'P4'!I13)</f>
        <v/>
      </c>
      <c r="I206" s="97" t="str">
        <f>IF('P4'!J13=0,"",'P4'!J13)</f>
        <v/>
      </c>
      <c r="J206" s="97" t="str">
        <f>IF('P4'!K13=0,"",'P4'!K13)</f>
        <v/>
      </c>
      <c r="K206" s="97" t="str">
        <f>IF('P4'!L13=0,"",'P4'!L13)</f>
        <v/>
      </c>
      <c r="L206" s="97" t="str">
        <f>IF('P4'!M13=0,"",'P4'!M13)</f>
        <v/>
      </c>
      <c r="M206" s="97" t="str">
        <f>IF('P4'!N13=0,"",'P4'!N13)</f>
        <v/>
      </c>
      <c r="N206" s="97" t="str">
        <f>IF('P4'!O13=0,"",'P4'!O13)</f>
        <v/>
      </c>
      <c r="O206" s="97" t="str">
        <f>IF('P4'!P13=0,"",'P4'!P13)</f>
        <v/>
      </c>
      <c r="P206" s="94" t="str">
        <f>IF('P4'!Q13=0,"",'P4'!Q13)</f>
        <v/>
      </c>
      <c r="R206" s="170"/>
      <c r="U206" s="180"/>
      <c r="V206" s="180"/>
      <c r="W206" s="170"/>
    </row>
    <row r="207" spans="1:23" s="99" customFormat="1" ht="18" x14ac:dyDescent="0.4">
      <c r="A207" s="90"/>
      <c r="B207" s="91" t="str">
        <f>IF('P4'!A18="","",'P4'!A18)</f>
        <v/>
      </c>
      <c r="C207" s="94" t="str">
        <f>IF('P4'!B18="","",'P4'!B18)</f>
        <v/>
      </c>
      <c r="D207" s="91" t="str">
        <f>IF('P4'!C18="","",'P4'!C18)</f>
        <v/>
      </c>
      <c r="E207" s="92" t="str">
        <f>IF('P4'!D18="","",'P4'!D18)</f>
        <v/>
      </c>
      <c r="F207" s="93" t="str">
        <f>IF('P4'!F18="","",'P4'!F18)</f>
        <v/>
      </c>
      <c r="G207" s="97" t="str">
        <f>IF('P4'!H18=0,"",'P4'!H18)</f>
        <v/>
      </c>
      <c r="H207" s="97" t="str">
        <f>IF('P4'!I18=0,"",'P4'!I18)</f>
        <v/>
      </c>
      <c r="I207" s="97" t="str">
        <f>IF('P4'!J18=0,"",'P4'!J18)</f>
        <v/>
      </c>
      <c r="J207" s="97" t="str">
        <f>IF('P4'!K18=0,"",'P4'!K18)</f>
        <v/>
      </c>
      <c r="K207" s="97" t="str">
        <f>IF('P4'!L18=0,"",'P4'!L18)</f>
        <v/>
      </c>
      <c r="L207" s="97" t="str">
        <f>IF('P4'!M18=0,"",'P4'!M18)</f>
        <v/>
      </c>
      <c r="M207" s="97" t="str">
        <f>IF('P4'!N18=0,"",'P4'!N18)</f>
        <v/>
      </c>
      <c r="N207" s="97" t="str">
        <f>IF('P4'!O18=0,"",'P4'!O18)</f>
        <v/>
      </c>
      <c r="O207" s="97" t="str">
        <f>IF('P4'!P18=0,"",'P4'!P18)</f>
        <v/>
      </c>
      <c r="P207" s="94" t="str">
        <f>IF('P4'!Q18=0,"",'P4'!Q18)</f>
        <v/>
      </c>
      <c r="R207" s="170"/>
      <c r="U207" s="180"/>
      <c r="V207" s="180"/>
      <c r="W207" s="170"/>
    </row>
    <row r="208" spans="1:23" s="99" customFormat="1" ht="18" x14ac:dyDescent="0.4">
      <c r="A208" s="90"/>
      <c r="B208" s="91" t="str">
        <f>IF('P4'!A19="","",'P4'!A19)</f>
        <v/>
      </c>
      <c r="C208" s="94" t="str">
        <f>IF('P4'!B19="","",'P4'!B19)</f>
        <v/>
      </c>
      <c r="D208" s="91" t="str">
        <f>IF('P4'!C19="","",'P4'!C19)</f>
        <v/>
      </c>
      <c r="E208" s="92" t="str">
        <f>IF('P4'!D19="","",'P4'!D19)</f>
        <v/>
      </c>
      <c r="F208" s="93" t="str">
        <f>IF('P4'!F19="","",'P4'!F19)</f>
        <v/>
      </c>
      <c r="G208" s="97" t="str">
        <f>IF('P4'!H19=0,"",'P4'!H19)</f>
        <v/>
      </c>
      <c r="H208" s="97" t="str">
        <f>IF('P4'!I19=0,"",'P4'!I19)</f>
        <v/>
      </c>
      <c r="I208" s="97" t="str">
        <f>IF('P4'!J19=0,"",'P4'!J19)</f>
        <v/>
      </c>
      <c r="J208" s="97" t="str">
        <f>IF('P4'!K19=0,"",'P4'!K19)</f>
        <v/>
      </c>
      <c r="K208" s="97" t="str">
        <f>IF('P4'!L19=0,"",'P4'!L19)</f>
        <v/>
      </c>
      <c r="L208" s="97" t="str">
        <f>IF('P4'!M19=0,"",'P4'!M19)</f>
        <v/>
      </c>
      <c r="M208" s="97" t="str">
        <f>IF('P4'!N19=0,"",'P4'!N19)</f>
        <v/>
      </c>
      <c r="N208" s="97" t="str">
        <f>IF('P4'!O19=0,"",'P4'!O19)</f>
        <v/>
      </c>
      <c r="O208" s="97" t="str">
        <f>IF('P4'!P19=0,"",'P4'!P19)</f>
        <v/>
      </c>
      <c r="P208" s="94" t="str">
        <f>IF('P4'!Q19=0,"",'P4'!Q19)</f>
        <v/>
      </c>
      <c r="R208" s="170"/>
      <c r="U208" s="180"/>
      <c r="V208" s="180"/>
      <c r="W208" s="170"/>
    </row>
    <row r="209" spans="1:23" s="99" customFormat="1" ht="18" x14ac:dyDescent="0.4">
      <c r="A209" s="90"/>
      <c r="B209" s="91" t="str">
        <f>IF('P4'!A20="","",'P4'!A20)</f>
        <v/>
      </c>
      <c r="C209" s="94" t="str">
        <f>IF('P4'!B20="","",'P4'!B20)</f>
        <v/>
      </c>
      <c r="D209" s="91" t="str">
        <f>IF('P4'!C20="","",'P4'!C20)</f>
        <v/>
      </c>
      <c r="E209" s="92" t="str">
        <f>IF('P4'!D20="","",'P4'!D20)</f>
        <v/>
      </c>
      <c r="F209" s="93" t="str">
        <f>IF('P4'!F20="","",'P4'!F20)</f>
        <v/>
      </c>
      <c r="G209" s="97" t="str">
        <f>IF('P4'!H20=0,"",'P4'!H20)</f>
        <v/>
      </c>
      <c r="H209" s="97" t="str">
        <f>IF('P4'!I20=0,"",'P4'!I20)</f>
        <v/>
      </c>
      <c r="I209" s="97" t="str">
        <f>IF('P4'!J20=0,"",'P4'!J20)</f>
        <v/>
      </c>
      <c r="J209" s="97" t="str">
        <f>IF('P4'!K20=0,"",'P4'!K20)</f>
        <v/>
      </c>
      <c r="K209" s="97" t="str">
        <f>IF('P4'!L20=0,"",'P4'!L20)</f>
        <v/>
      </c>
      <c r="L209" s="97" t="str">
        <f>IF('P4'!M20=0,"",'P4'!M20)</f>
        <v/>
      </c>
      <c r="M209" s="97" t="str">
        <f>IF('P4'!N20=0,"",'P4'!N20)</f>
        <v/>
      </c>
      <c r="N209" s="97" t="str">
        <f>IF('P4'!O20=0,"",'P4'!O20)</f>
        <v/>
      </c>
      <c r="O209" s="97" t="str">
        <f>IF('P4'!P20=0,"",'P4'!P20)</f>
        <v/>
      </c>
      <c r="P209" s="94" t="str">
        <f>IF('P4'!Q20=0,"",'P4'!Q20)</f>
        <v/>
      </c>
      <c r="R209" s="170"/>
      <c r="U209" s="180"/>
      <c r="V209" s="180"/>
      <c r="W209" s="170"/>
    </row>
    <row r="210" spans="1:23" s="99" customFormat="1" ht="18" x14ac:dyDescent="0.4">
      <c r="A210" s="90"/>
      <c r="B210" s="91" t="str">
        <f>IF('P4'!A21="","",'P4'!A21)</f>
        <v/>
      </c>
      <c r="C210" s="94" t="str">
        <f>IF('P4'!B21="","",'P4'!B21)</f>
        <v/>
      </c>
      <c r="D210" s="91" t="str">
        <f>IF('P4'!C21="","",'P4'!C21)</f>
        <v/>
      </c>
      <c r="E210" s="92" t="str">
        <f>IF('P4'!D21="","",'P4'!D21)</f>
        <v/>
      </c>
      <c r="F210" s="93" t="str">
        <f>IF('P4'!F21="","",'P4'!F21)</f>
        <v/>
      </c>
      <c r="G210" s="97" t="str">
        <f>IF('P4'!H21=0,"",'P4'!H21)</f>
        <v/>
      </c>
      <c r="H210" s="97" t="str">
        <f>IF('P4'!I21=0,"",'P4'!I21)</f>
        <v/>
      </c>
      <c r="I210" s="97" t="str">
        <f>IF('P4'!J21=0,"",'P4'!J21)</f>
        <v/>
      </c>
      <c r="J210" s="97" t="str">
        <f>IF('P4'!K21=0,"",'P4'!K21)</f>
        <v/>
      </c>
      <c r="K210" s="97" t="str">
        <f>IF('P4'!L21=0,"",'P4'!L21)</f>
        <v/>
      </c>
      <c r="L210" s="97" t="str">
        <f>IF('P4'!M21=0,"",'P4'!M21)</f>
        <v/>
      </c>
      <c r="M210" s="97" t="str">
        <f>IF('P4'!N21=0,"",'P4'!N21)</f>
        <v/>
      </c>
      <c r="N210" s="97" t="str">
        <f>IF('P4'!O21=0,"",'P4'!O21)</f>
        <v/>
      </c>
      <c r="O210" s="97" t="str">
        <f>IF('P4'!P21=0,"",'P4'!P21)</f>
        <v/>
      </c>
      <c r="P210" s="94" t="str">
        <f>IF('P4'!Q21=0,"",'P4'!Q21)</f>
        <v/>
      </c>
      <c r="R210" s="170"/>
      <c r="U210" s="180"/>
      <c r="V210" s="180"/>
      <c r="W210" s="170"/>
    </row>
    <row r="211" spans="1:23" s="99" customFormat="1" ht="18" x14ac:dyDescent="0.4">
      <c r="A211" s="90"/>
      <c r="B211" s="91" t="str">
        <f>IF('P4'!A22="","",'P4'!A22)</f>
        <v/>
      </c>
      <c r="C211" s="94" t="str">
        <f>IF('P4'!B22="","",'P4'!B22)</f>
        <v/>
      </c>
      <c r="D211" s="91" t="str">
        <f>IF('P4'!C22="","",'P4'!C22)</f>
        <v/>
      </c>
      <c r="E211" s="92" t="str">
        <f>IF('P4'!D22="","",'P4'!D22)</f>
        <v/>
      </c>
      <c r="F211" s="93" t="str">
        <f>IF('P4'!F22="","",'P4'!F22)</f>
        <v/>
      </c>
      <c r="G211" s="97" t="str">
        <f>IF('P4'!H22=0,"",'P4'!H22)</f>
        <v/>
      </c>
      <c r="H211" s="97" t="str">
        <f>IF('P4'!I22=0,"",'P4'!I22)</f>
        <v/>
      </c>
      <c r="I211" s="97" t="str">
        <f>IF('P4'!J22=0,"",'P4'!J22)</f>
        <v/>
      </c>
      <c r="J211" s="97" t="str">
        <f>IF('P4'!K22=0,"",'P4'!K22)</f>
        <v/>
      </c>
      <c r="K211" s="97" t="str">
        <f>IF('P4'!L22=0,"",'P4'!L22)</f>
        <v/>
      </c>
      <c r="L211" s="97" t="str">
        <f>IF('P4'!M22=0,"",'P4'!M22)</f>
        <v/>
      </c>
      <c r="M211" s="97" t="str">
        <f>IF('P4'!N22=0,"",'P4'!N22)</f>
        <v/>
      </c>
      <c r="N211" s="97" t="str">
        <f>IF('P4'!O22=0,"",'P4'!O22)</f>
        <v/>
      </c>
      <c r="O211" s="97" t="str">
        <f>IF('P4'!P22=0,"",'P4'!P22)</f>
        <v/>
      </c>
      <c r="P211" s="94" t="str">
        <f>IF('P4'!Q22=0,"",'P4'!Q22)</f>
        <v/>
      </c>
      <c r="R211" s="170"/>
      <c r="U211" s="180"/>
      <c r="V211" s="180"/>
      <c r="W211" s="170"/>
    </row>
    <row r="212" spans="1:23" s="99" customFormat="1" ht="18" x14ac:dyDescent="0.4">
      <c r="A212" s="90"/>
      <c r="B212" s="91" t="str">
        <f>IF('P4'!A23="","",'P4'!A23)</f>
        <v/>
      </c>
      <c r="C212" s="94" t="str">
        <f>IF('P4'!B23="","",'P4'!B23)</f>
        <v/>
      </c>
      <c r="D212" s="91" t="str">
        <f>IF('P4'!C23="","",'P4'!C23)</f>
        <v/>
      </c>
      <c r="E212" s="92" t="str">
        <f>IF('P4'!D23="","",'P4'!D23)</f>
        <v/>
      </c>
      <c r="F212" s="93" t="str">
        <f>IF('P4'!F23="","",'P4'!F23)</f>
        <v/>
      </c>
      <c r="G212" s="97" t="str">
        <f>IF('P4'!H23=0,"",'P4'!H23)</f>
        <v/>
      </c>
      <c r="H212" s="97" t="str">
        <f>IF('P4'!I23=0,"",'P4'!I23)</f>
        <v/>
      </c>
      <c r="I212" s="97" t="str">
        <f>IF('P4'!J23=0,"",'P4'!J23)</f>
        <v/>
      </c>
      <c r="J212" s="97" t="str">
        <f>IF('P4'!K23=0,"",'P4'!K23)</f>
        <v/>
      </c>
      <c r="K212" s="97" t="str">
        <f>IF('P4'!L23=0,"",'P4'!L23)</f>
        <v/>
      </c>
      <c r="L212" s="97" t="str">
        <f>IF('P4'!M23=0,"",'P4'!M23)</f>
        <v/>
      </c>
      <c r="M212" s="97" t="str">
        <f>IF('P4'!N23=0,"",'P4'!N23)</f>
        <v/>
      </c>
      <c r="N212" s="97" t="str">
        <f>IF('P4'!O23=0,"",'P4'!O23)</f>
        <v/>
      </c>
      <c r="O212" s="97" t="str">
        <f>IF('P4'!P23=0,"",'P4'!P23)</f>
        <v/>
      </c>
      <c r="P212" s="94" t="str">
        <f>IF('P4'!Q23=0,"",'P4'!Q23)</f>
        <v/>
      </c>
      <c r="R212" s="170"/>
      <c r="U212" s="180"/>
      <c r="V212" s="180"/>
      <c r="W212" s="170"/>
    </row>
    <row r="213" spans="1:23" s="99" customFormat="1" ht="18" x14ac:dyDescent="0.4">
      <c r="A213" s="90"/>
      <c r="B213" s="91" t="str">
        <f>IF('P4'!A24="","",'P4'!A24)</f>
        <v/>
      </c>
      <c r="C213" s="94" t="str">
        <f>IF('P4'!B24="","",'P4'!B24)</f>
        <v/>
      </c>
      <c r="D213" s="91" t="str">
        <f>IF('P4'!C24="","",'P4'!C24)</f>
        <v/>
      </c>
      <c r="E213" s="92" t="str">
        <f>IF('P4'!D24="","",'P4'!D24)</f>
        <v/>
      </c>
      <c r="F213" s="93" t="str">
        <f>IF('P4'!F24="","",'P4'!F24)</f>
        <v/>
      </c>
      <c r="G213" s="97" t="str">
        <f>IF('P4'!H24=0,"",'P4'!H24)</f>
        <v/>
      </c>
      <c r="H213" s="97" t="str">
        <f>IF('P4'!I24=0,"",'P4'!I24)</f>
        <v/>
      </c>
      <c r="I213" s="97" t="str">
        <f>IF('P4'!J24=0,"",'P4'!J24)</f>
        <v/>
      </c>
      <c r="J213" s="97" t="str">
        <f>IF('P4'!K24=0,"",'P4'!K24)</f>
        <v/>
      </c>
      <c r="K213" s="97" t="str">
        <f>IF('P4'!L24=0,"",'P4'!L24)</f>
        <v/>
      </c>
      <c r="L213" s="97" t="str">
        <f>IF('P4'!M24=0,"",'P4'!M24)</f>
        <v/>
      </c>
      <c r="M213" s="97" t="str">
        <f>IF('P4'!N24=0,"",'P4'!N24)</f>
        <v/>
      </c>
      <c r="N213" s="97" t="str">
        <f>IF('P4'!O24=0,"",'P4'!O24)</f>
        <v/>
      </c>
      <c r="O213" s="97" t="str">
        <f>IF('P4'!P24=0,"",'P4'!P24)</f>
        <v/>
      </c>
      <c r="P213" s="94" t="str">
        <f>IF('P4'!Q24=0,"",'P4'!Q24)</f>
        <v/>
      </c>
      <c r="R213" s="170"/>
      <c r="U213" s="180"/>
      <c r="V213" s="180"/>
      <c r="W213" s="170"/>
    </row>
    <row r="214" spans="1:23" s="99" customFormat="1" ht="18" x14ac:dyDescent="0.4">
      <c r="A214" s="90"/>
      <c r="B214" s="91" t="str">
        <f>IF('P5'!A13="","",'P5'!A13)</f>
        <v/>
      </c>
      <c r="C214" s="94" t="str">
        <f>IF('P5'!B13="","",'P5'!B13)</f>
        <v/>
      </c>
      <c r="D214" s="91" t="str">
        <f>IF('P5'!C13="","",'P5'!C13)</f>
        <v/>
      </c>
      <c r="E214" s="92" t="str">
        <f>IF('P5'!D13="","",'P5'!D13)</f>
        <v/>
      </c>
      <c r="F214" s="93" t="str">
        <f>IF('P5'!F13="","",'P5'!F13)</f>
        <v/>
      </c>
      <c r="G214" s="97" t="str">
        <f>IF('P5'!H13=0,"",'P5'!H13)</f>
        <v/>
      </c>
      <c r="H214" s="97" t="str">
        <f>IF('P5'!I13=0,"",'P5'!I13)</f>
        <v/>
      </c>
      <c r="I214" s="97" t="str">
        <f>IF('P5'!J13=0,"",'P5'!J13)</f>
        <v/>
      </c>
      <c r="J214" s="97" t="str">
        <f>IF('P5'!K13=0,"",'P5'!K13)</f>
        <v/>
      </c>
      <c r="K214" s="97" t="str">
        <f>IF('P5'!L13=0,"",'P5'!L13)</f>
        <v/>
      </c>
      <c r="L214" s="97" t="str">
        <f>IF('P5'!M13=0,"",'P5'!M13)</f>
        <v/>
      </c>
      <c r="M214" s="97" t="str">
        <f>IF('P5'!N13=0,"",'P5'!N13)</f>
        <v/>
      </c>
      <c r="N214" s="97" t="str">
        <f>IF('P5'!O13=0,"",'P5'!O13)</f>
        <v/>
      </c>
      <c r="O214" s="97" t="str">
        <f>IF('P5'!P13=0,"",'P5'!P13)</f>
        <v/>
      </c>
      <c r="P214" s="94" t="str">
        <f>IF('P5'!Q13=0,"",'P5'!Q13)</f>
        <v/>
      </c>
      <c r="R214" s="170"/>
      <c r="U214" s="180"/>
      <c r="V214" s="180"/>
      <c r="W214" s="170"/>
    </row>
    <row r="215" spans="1:23" s="99" customFormat="1" ht="18" x14ac:dyDescent="0.4">
      <c r="A215" s="90"/>
      <c r="B215" s="91" t="str">
        <f>IF('P5'!A18="","",'P5'!A18)</f>
        <v/>
      </c>
      <c r="C215" s="94" t="str">
        <f>IF('P5'!B18="","",'P5'!B18)</f>
        <v/>
      </c>
      <c r="D215" s="91" t="str">
        <f>IF('P5'!C18="","",'P5'!C18)</f>
        <v/>
      </c>
      <c r="E215" s="92" t="str">
        <f>IF('P5'!D18="","",'P5'!D18)</f>
        <v/>
      </c>
      <c r="F215" s="93" t="str">
        <f>IF('P5'!F18="","",'P5'!F18)</f>
        <v/>
      </c>
      <c r="G215" s="97" t="str">
        <f>IF('P5'!H18=0,"",'P5'!H18)</f>
        <v/>
      </c>
      <c r="H215" s="97" t="str">
        <f>IF('P5'!I18=0,"",'P5'!I18)</f>
        <v/>
      </c>
      <c r="I215" s="97" t="str">
        <f>IF('P5'!J18=0,"",'P5'!J18)</f>
        <v/>
      </c>
      <c r="J215" s="97" t="str">
        <f>IF('P5'!K18=0,"",'P5'!K18)</f>
        <v/>
      </c>
      <c r="K215" s="97" t="str">
        <f>IF('P5'!L18=0,"",'P5'!L18)</f>
        <v/>
      </c>
      <c r="L215" s="97" t="str">
        <f>IF('P5'!M18=0,"",'P5'!M18)</f>
        <v/>
      </c>
      <c r="M215" s="97" t="str">
        <f>IF('P5'!N18=0,"",'P5'!N18)</f>
        <v/>
      </c>
      <c r="N215" s="97" t="str">
        <f>IF('P5'!O18=0,"",'P5'!O18)</f>
        <v/>
      </c>
      <c r="O215" s="97" t="str">
        <f>IF('P5'!P18=0,"",'P5'!P18)</f>
        <v/>
      </c>
      <c r="P215" s="94" t="str">
        <f>IF('P5'!Q18=0,"",'P5'!Q18)</f>
        <v/>
      </c>
      <c r="R215" s="170"/>
      <c r="U215" s="180"/>
      <c r="V215" s="180"/>
      <c r="W215" s="170"/>
    </row>
    <row r="216" spans="1:23" s="99" customFormat="1" ht="18" x14ac:dyDescent="0.4">
      <c r="A216" s="90"/>
      <c r="B216" s="91" t="str">
        <f>IF('P5'!A19="","",'P5'!A19)</f>
        <v/>
      </c>
      <c r="C216" s="94" t="str">
        <f>IF('P5'!B19="","",'P5'!B19)</f>
        <v/>
      </c>
      <c r="D216" s="91" t="str">
        <f>IF('P5'!C19="","",'P5'!C19)</f>
        <v/>
      </c>
      <c r="E216" s="92" t="str">
        <f>IF('P5'!D19="","",'P5'!D19)</f>
        <v/>
      </c>
      <c r="F216" s="93" t="str">
        <f>IF('P5'!F19="","",'P5'!F19)</f>
        <v/>
      </c>
      <c r="G216" s="97" t="str">
        <f>IF('P5'!H19=0,"",'P5'!H19)</f>
        <v/>
      </c>
      <c r="H216" s="97" t="str">
        <f>IF('P5'!I19=0,"",'P5'!I19)</f>
        <v/>
      </c>
      <c r="I216" s="97" t="str">
        <f>IF('P5'!J19=0,"",'P5'!J19)</f>
        <v/>
      </c>
      <c r="J216" s="97" t="str">
        <f>IF('P5'!K19=0,"",'P5'!K19)</f>
        <v/>
      </c>
      <c r="K216" s="97" t="str">
        <f>IF('P5'!L19=0,"",'P5'!L19)</f>
        <v/>
      </c>
      <c r="L216" s="97" t="str">
        <f>IF('P5'!M19=0,"",'P5'!M19)</f>
        <v/>
      </c>
      <c r="M216" s="97" t="str">
        <f>IF('P5'!N19=0,"",'P5'!N19)</f>
        <v/>
      </c>
      <c r="N216" s="97" t="str">
        <f>IF('P5'!O19=0,"",'P5'!O19)</f>
        <v/>
      </c>
      <c r="O216" s="97" t="str">
        <f>IF('P5'!P19=0,"",'P5'!P19)</f>
        <v/>
      </c>
      <c r="P216" s="94" t="str">
        <f>IF('P5'!Q19=0,"",'P5'!Q19)</f>
        <v/>
      </c>
      <c r="R216" s="170"/>
      <c r="U216" s="180"/>
      <c r="V216" s="180"/>
      <c r="W216" s="170"/>
    </row>
    <row r="217" spans="1:23" s="99" customFormat="1" ht="18" x14ac:dyDescent="0.4">
      <c r="A217" s="90"/>
      <c r="B217" s="91" t="str">
        <f>IF('P5'!A20="","",'P5'!A20)</f>
        <v/>
      </c>
      <c r="C217" s="94" t="str">
        <f>IF('P5'!B20="","",'P5'!B20)</f>
        <v/>
      </c>
      <c r="D217" s="91" t="str">
        <f>IF('P5'!C20="","",'P5'!C20)</f>
        <v/>
      </c>
      <c r="E217" s="92" t="str">
        <f>IF('P5'!D20="","",'P5'!D20)</f>
        <v/>
      </c>
      <c r="F217" s="93" t="str">
        <f>IF('P5'!F20="","",'P5'!F20)</f>
        <v/>
      </c>
      <c r="G217" s="97" t="str">
        <f>IF('P5'!H20=0,"",'P5'!H20)</f>
        <v/>
      </c>
      <c r="H217" s="97" t="str">
        <f>IF('P5'!I20=0,"",'P5'!I20)</f>
        <v/>
      </c>
      <c r="I217" s="97" t="str">
        <f>IF('P5'!J20=0,"",'P5'!J20)</f>
        <v/>
      </c>
      <c r="J217" s="97" t="str">
        <f>IF('P5'!K20=0,"",'P5'!K20)</f>
        <v/>
      </c>
      <c r="K217" s="97" t="str">
        <f>IF('P5'!L20=0,"",'P5'!L20)</f>
        <v/>
      </c>
      <c r="L217" s="97" t="str">
        <f>IF('P5'!M20=0,"",'P5'!M20)</f>
        <v/>
      </c>
      <c r="M217" s="97" t="str">
        <f>IF('P5'!N20=0,"",'P5'!N20)</f>
        <v/>
      </c>
      <c r="N217" s="97" t="str">
        <f>IF('P5'!O20=0,"",'P5'!O20)</f>
        <v/>
      </c>
      <c r="O217" s="97" t="str">
        <f>IF('P5'!P20=0,"",'P5'!P20)</f>
        <v/>
      </c>
      <c r="P217" s="94" t="str">
        <f>IF('P5'!Q20=0,"",'P5'!Q20)</f>
        <v/>
      </c>
      <c r="R217" s="170"/>
      <c r="U217" s="180"/>
      <c r="V217" s="180"/>
      <c r="W217" s="170"/>
    </row>
    <row r="218" spans="1:23" s="99" customFormat="1" ht="18" x14ac:dyDescent="0.4">
      <c r="A218" s="90"/>
      <c r="B218" s="91" t="str">
        <f>IF('P5'!A21="","",'P5'!A21)</f>
        <v/>
      </c>
      <c r="C218" s="94" t="str">
        <f>IF('P5'!B21="","",'P5'!B21)</f>
        <v/>
      </c>
      <c r="D218" s="91" t="str">
        <f>IF('P5'!C21="","",'P5'!C21)</f>
        <v/>
      </c>
      <c r="E218" s="92" t="str">
        <f>IF('P5'!D21="","",'P5'!D21)</f>
        <v/>
      </c>
      <c r="F218" s="93" t="str">
        <f>IF('P5'!F21="","",'P5'!F21)</f>
        <v/>
      </c>
      <c r="G218" s="97" t="str">
        <f>IF('P5'!H21=0,"",'P5'!H21)</f>
        <v/>
      </c>
      <c r="H218" s="97" t="str">
        <f>IF('P5'!I21=0,"",'P5'!I21)</f>
        <v/>
      </c>
      <c r="I218" s="97" t="str">
        <f>IF('P5'!J21=0,"",'P5'!J21)</f>
        <v/>
      </c>
      <c r="J218" s="97" t="str">
        <f>IF('P5'!K21=0,"",'P5'!K21)</f>
        <v/>
      </c>
      <c r="K218" s="97" t="str">
        <f>IF('P5'!L21=0,"",'P5'!L21)</f>
        <v/>
      </c>
      <c r="L218" s="97" t="str">
        <f>IF('P5'!M21=0,"",'P5'!M21)</f>
        <v/>
      </c>
      <c r="M218" s="97" t="str">
        <f>IF('P5'!N21=0,"",'P5'!N21)</f>
        <v/>
      </c>
      <c r="N218" s="97" t="str">
        <f>IF('P5'!O21=0,"",'P5'!O21)</f>
        <v/>
      </c>
      <c r="O218" s="97" t="str">
        <f>IF('P5'!P21=0,"",'P5'!P21)</f>
        <v/>
      </c>
      <c r="P218" s="94" t="str">
        <f>IF('P5'!Q21=0,"",'P5'!Q21)</f>
        <v/>
      </c>
      <c r="R218" s="170"/>
      <c r="U218" s="180"/>
      <c r="V218" s="180"/>
      <c r="W218" s="170"/>
    </row>
    <row r="219" spans="1:23" s="99" customFormat="1" ht="18" x14ac:dyDescent="0.4">
      <c r="A219" s="90"/>
      <c r="B219" s="91" t="str">
        <f>IF('P5'!A22="","",'P5'!A22)</f>
        <v/>
      </c>
      <c r="C219" s="94" t="str">
        <f>IF('P5'!B22="","",'P5'!B22)</f>
        <v/>
      </c>
      <c r="D219" s="91" t="str">
        <f>IF('P5'!C22="","",'P5'!C22)</f>
        <v/>
      </c>
      <c r="E219" s="92" t="str">
        <f>IF('P5'!D22="","",'P5'!D22)</f>
        <v/>
      </c>
      <c r="F219" s="93" t="str">
        <f>IF('P5'!F22="","",'P5'!F22)</f>
        <v/>
      </c>
      <c r="G219" s="97" t="str">
        <f>IF('P5'!H22=0,"",'P5'!H22)</f>
        <v/>
      </c>
      <c r="H219" s="97" t="str">
        <f>IF('P5'!I22=0,"",'P5'!I22)</f>
        <v/>
      </c>
      <c r="I219" s="97" t="str">
        <f>IF('P5'!J22=0,"",'P5'!J22)</f>
        <v/>
      </c>
      <c r="J219" s="97" t="str">
        <f>IF('P5'!K22=0,"",'P5'!K22)</f>
        <v/>
      </c>
      <c r="K219" s="97" t="str">
        <f>IF('P5'!L22=0,"",'P5'!L22)</f>
        <v/>
      </c>
      <c r="L219" s="97" t="str">
        <f>IF('P5'!M22=0,"",'P5'!M22)</f>
        <v/>
      </c>
      <c r="M219" s="97" t="str">
        <f>IF('P5'!N22=0,"",'P5'!N22)</f>
        <v/>
      </c>
      <c r="N219" s="97" t="str">
        <f>IF('P5'!O22=0,"",'P5'!O22)</f>
        <v/>
      </c>
      <c r="O219" s="97" t="str">
        <f>IF('P5'!P22=0,"",'P5'!P22)</f>
        <v/>
      </c>
      <c r="P219" s="94" t="str">
        <f>IF('P5'!Q22=0,"",'P5'!Q22)</f>
        <v/>
      </c>
      <c r="R219" s="170"/>
      <c r="U219" s="180"/>
      <c r="V219" s="180"/>
      <c r="W219" s="170"/>
    </row>
    <row r="220" spans="1:23" s="99" customFormat="1" ht="18" x14ac:dyDescent="0.4">
      <c r="A220" s="90"/>
      <c r="B220" s="91" t="str">
        <f>IF('P5'!A23="","",'P5'!A23)</f>
        <v/>
      </c>
      <c r="C220" s="94" t="str">
        <f>IF('P5'!B23="","",'P5'!B23)</f>
        <v/>
      </c>
      <c r="D220" s="91" t="str">
        <f>IF('P5'!C23="","",'P5'!C23)</f>
        <v/>
      </c>
      <c r="E220" s="92" t="str">
        <f>IF('P5'!D23="","",'P5'!D23)</f>
        <v/>
      </c>
      <c r="F220" s="93" t="str">
        <f>IF('P5'!F23="","",'P5'!F23)</f>
        <v/>
      </c>
      <c r="G220" s="97" t="str">
        <f>IF('P5'!H23=0,"",'P5'!H23)</f>
        <v/>
      </c>
      <c r="H220" s="97" t="str">
        <f>IF('P5'!I23=0,"",'P5'!I23)</f>
        <v/>
      </c>
      <c r="I220" s="97" t="str">
        <f>IF('P5'!J23=0,"",'P5'!J23)</f>
        <v/>
      </c>
      <c r="J220" s="97" t="str">
        <f>IF('P5'!K23=0,"",'P5'!K23)</f>
        <v/>
      </c>
      <c r="K220" s="97" t="str">
        <f>IF('P5'!L23=0,"",'P5'!L23)</f>
        <v/>
      </c>
      <c r="L220" s="97" t="str">
        <f>IF('P5'!M23=0,"",'P5'!M23)</f>
        <v/>
      </c>
      <c r="M220" s="97" t="str">
        <f>IF('P5'!N23=0,"",'P5'!N23)</f>
        <v/>
      </c>
      <c r="N220" s="97" t="str">
        <f>IF('P5'!O23=0,"",'P5'!O23)</f>
        <v/>
      </c>
      <c r="O220" s="97" t="str">
        <f>IF('P5'!P23=0,"",'P5'!P23)</f>
        <v/>
      </c>
      <c r="P220" s="94" t="str">
        <f>IF('P5'!Q23=0,"",'P5'!Q23)</f>
        <v/>
      </c>
      <c r="R220" s="170"/>
      <c r="U220" s="180"/>
      <c r="V220" s="180"/>
      <c r="W220" s="170"/>
    </row>
    <row r="221" spans="1:23" s="99" customFormat="1" ht="18" x14ac:dyDescent="0.4">
      <c r="A221" s="90"/>
      <c r="B221" s="91" t="str">
        <f>IF('P5'!A24="","",'P5'!A24)</f>
        <v/>
      </c>
      <c r="C221" s="94" t="str">
        <f>IF('P5'!B24="","",'P5'!B24)</f>
        <v/>
      </c>
      <c r="D221" s="91" t="str">
        <f>IF('P5'!C24="","",'P5'!C24)</f>
        <v/>
      </c>
      <c r="E221" s="92" t="str">
        <f>IF('P5'!D24="","",'P5'!D24)</f>
        <v/>
      </c>
      <c r="F221" s="93" t="str">
        <f>IF('P5'!F24="","",'P5'!F24)</f>
        <v/>
      </c>
      <c r="G221" s="97" t="str">
        <f>IF('P5'!H24=0,"",'P5'!H24)</f>
        <v/>
      </c>
      <c r="H221" s="97" t="str">
        <f>IF('P5'!I24=0,"",'P5'!I24)</f>
        <v/>
      </c>
      <c r="I221" s="97" t="str">
        <f>IF('P5'!J24=0,"",'P5'!J24)</f>
        <v/>
      </c>
      <c r="J221" s="97" t="str">
        <f>IF('P5'!K24=0,"",'P5'!K24)</f>
        <v/>
      </c>
      <c r="K221" s="97" t="str">
        <f>IF('P5'!L24=0,"",'P5'!L24)</f>
        <v/>
      </c>
      <c r="L221" s="97" t="str">
        <f>IF('P5'!M24=0,"",'P5'!M24)</f>
        <v/>
      </c>
      <c r="M221" s="97" t="str">
        <f>IF('P5'!N24=0,"",'P5'!N24)</f>
        <v/>
      </c>
      <c r="N221" s="97" t="str">
        <f>IF('P5'!O24=0,"",'P5'!O24)</f>
        <v/>
      </c>
      <c r="O221" s="97" t="str">
        <f>IF('P5'!P24=0,"",'P5'!P24)</f>
        <v/>
      </c>
      <c r="P221" s="94" t="str">
        <f>IF('P5'!Q24=0,"",'P5'!Q24)</f>
        <v/>
      </c>
      <c r="R221" s="170"/>
      <c r="U221" s="180"/>
      <c r="V221" s="180"/>
      <c r="W221" s="170"/>
    </row>
    <row r="222" spans="1:23" s="99" customFormat="1" ht="18" x14ac:dyDescent="0.4">
      <c r="A222" s="90"/>
      <c r="B222" s="91" t="str">
        <f>IF('P6'!A18="","",'P6'!A18)</f>
        <v/>
      </c>
      <c r="C222" s="94" t="str">
        <f>IF('P6'!B18="","",'P6'!B18)</f>
        <v/>
      </c>
      <c r="D222" s="91" t="str">
        <f>IF('P6'!C18="","",'P6'!C18)</f>
        <v/>
      </c>
      <c r="E222" s="92" t="str">
        <f>IF('P6'!D18="","",'P6'!D18)</f>
        <v/>
      </c>
      <c r="F222" s="93" t="str">
        <f>IF('P6'!F18="","",'P6'!F18)</f>
        <v/>
      </c>
      <c r="G222" s="97" t="str">
        <f>IF('P6'!H18=0,"",'P6'!H18)</f>
        <v/>
      </c>
      <c r="H222" s="97" t="str">
        <f>IF('P6'!I18=0,"",'P6'!I18)</f>
        <v/>
      </c>
      <c r="I222" s="97" t="str">
        <f>IF('P6'!J18=0,"",'P6'!J18)</f>
        <v/>
      </c>
      <c r="J222" s="97" t="str">
        <f>IF('P6'!K18=0,"",'P6'!K18)</f>
        <v/>
      </c>
      <c r="K222" s="97" t="str">
        <f>IF('P6'!L18=0,"",'P6'!L18)</f>
        <v/>
      </c>
      <c r="L222" s="97" t="str">
        <f>IF('P6'!M18=0,"",'P6'!M18)</f>
        <v/>
      </c>
      <c r="M222" s="97" t="str">
        <f>IF('P6'!N18=0,"",'P6'!N18)</f>
        <v/>
      </c>
      <c r="N222" s="97" t="str">
        <f>IF('P6'!O18=0,"",'P6'!O18)</f>
        <v/>
      </c>
      <c r="O222" s="97" t="str">
        <f>IF('P6'!P18=0,"",'P6'!P18)</f>
        <v/>
      </c>
      <c r="P222" s="94" t="str">
        <f>IF('P6'!Q18=0,"",'P6'!Q18)</f>
        <v/>
      </c>
      <c r="R222" s="170"/>
      <c r="U222" s="180"/>
      <c r="V222" s="180"/>
      <c r="W222" s="170"/>
    </row>
    <row r="223" spans="1:23" s="99" customFormat="1" ht="18" x14ac:dyDescent="0.4">
      <c r="A223" s="90"/>
      <c r="B223" s="91" t="str">
        <f>IF('P6'!A19="","",'P6'!A19)</f>
        <v/>
      </c>
      <c r="C223" s="94" t="str">
        <f>IF('P6'!B19="","",'P6'!B19)</f>
        <v/>
      </c>
      <c r="D223" s="91" t="str">
        <f>IF('P6'!C19="","",'P6'!C19)</f>
        <v/>
      </c>
      <c r="E223" s="92" t="str">
        <f>IF('P6'!D19="","",'P6'!D19)</f>
        <v/>
      </c>
      <c r="F223" s="93" t="str">
        <f>IF('P6'!F19="","",'P6'!F19)</f>
        <v/>
      </c>
      <c r="G223" s="97" t="str">
        <f>IF('P6'!H19=0,"",'P6'!H19)</f>
        <v/>
      </c>
      <c r="H223" s="97" t="str">
        <f>IF('P6'!I19=0,"",'P6'!I19)</f>
        <v/>
      </c>
      <c r="I223" s="97" t="str">
        <f>IF('P6'!J19=0,"",'P6'!J19)</f>
        <v/>
      </c>
      <c r="J223" s="97" t="str">
        <f>IF('P6'!K19=0,"",'P6'!K19)</f>
        <v/>
      </c>
      <c r="K223" s="97" t="str">
        <f>IF('P6'!L19=0,"",'P6'!L19)</f>
        <v/>
      </c>
      <c r="L223" s="97" t="str">
        <f>IF('P6'!M19=0,"",'P6'!M19)</f>
        <v/>
      </c>
      <c r="M223" s="97" t="str">
        <f>IF('P6'!N19=0,"",'P6'!N19)</f>
        <v/>
      </c>
      <c r="N223" s="97" t="str">
        <f>IF('P6'!O19=0,"",'P6'!O19)</f>
        <v/>
      </c>
      <c r="O223" s="97" t="str">
        <f>IF('P6'!P19=0,"",'P6'!P19)</f>
        <v/>
      </c>
      <c r="P223" s="94" t="str">
        <f>IF('P6'!Q19=0,"",'P6'!Q19)</f>
        <v/>
      </c>
      <c r="R223" s="170"/>
      <c r="U223" s="180"/>
      <c r="V223" s="180"/>
      <c r="W223" s="170"/>
    </row>
    <row r="224" spans="1:23" s="99" customFormat="1" ht="18" customHeight="1" x14ac:dyDescent="0.4">
      <c r="A224" s="90"/>
      <c r="B224" s="91" t="str">
        <f>IF('P6'!A20="","",'P6'!A20)</f>
        <v/>
      </c>
      <c r="C224" s="94" t="str">
        <f>IF('P6'!B20="","",'P6'!B20)</f>
        <v/>
      </c>
      <c r="D224" s="91" t="str">
        <f>IF('P6'!C20="","",'P6'!C20)</f>
        <v/>
      </c>
      <c r="E224" s="92" t="str">
        <f>IF('P6'!D20="","",'P6'!D20)</f>
        <v/>
      </c>
      <c r="F224" s="93" t="str">
        <f>IF('P6'!F20="","",'P6'!F20)</f>
        <v/>
      </c>
      <c r="G224" s="97" t="str">
        <f>IF('P6'!H20=0,"",'P6'!H20)</f>
        <v/>
      </c>
      <c r="H224" s="97" t="str">
        <f>IF('P6'!I20=0,"",'P6'!I20)</f>
        <v/>
      </c>
      <c r="I224" s="97" t="str">
        <f>IF('P6'!J20=0,"",'P6'!J20)</f>
        <v/>
      </c>
      <c r="J224" s="97" t="str">
        <f>IF('P6'!K20=0,"",'P6'!K20)</f>
        <v/>
      </c>
      <c r="K224" s="97" t="str">
        <f>IF('P6'!L20=0,"",'P6'!L20)</f>
        <v/>
      </c>
      <c r="L224" s="97" t="str">
        <f>IF('P6'!M20=0,"",'P6'!M20)</f>
        <v/>
      </c>
      <c r="M224" s="97" t="str">
        <f>IF('P6'!N20=0,"",'P6'!N20)</f>
        <v/>
      </c>
      <c r="N224" s="97" t="str">
        <f>IF('P6'!O20=0,"",'P6'!O20)</f>
        <v/>
      </c>
      <c r="O224" s="97" t="str">
        <f>IF('P6'!P20=0,"",'P6'!P20)</f>
        <v/>
      </c>
      <c r="P224" s="94" t="str">
        <f>IF('P6'!Q20=0,"",'P6'!Q20)</f>
        <v/>
      </c>
      <c r="R224" s="170"/>
      <c r="U224" s="180"/>
      <c r="V224" s="180"/>
      <c r="W224" s="170"/>
    </row>
    <row r="225" spans="1:23" s="99" customFormat="1" ht="18" x14ac:dyDescent="0.4">
      <c r="A225" s="90"/>
      <c r="B225" s="91" t="str">
        <f>IF('P6'!A21="","",'P6'!A21)</f>
        <v/>
      </c>
      <c r="C225" s="94" t="str">
        <f>IF('P6'!B21="","",'P6'!B21)</f>
        <v/>
      </c>
      <c r="D225" s="91" t="str">
        <f>IF('P6'!C21="","",'P6'!C21)</f>
        <v/>
      </c>
      <c r="E225" s="92" t="str">
        <f>IF('P6'!D21="","",'P6'!D21)</f>
        <v/>
      </c>
      <c r="F225" s="93" t="str">
        <f>IF('P6'!F21="","",'P6'!F21)</f>
        <v/>
      </c>
      <c r="G225" s="97" t="str">
        <f>IF('P6'!H21=0,"",'P6'!H21)</f>
        <v/>
      </c>
      <c r="H225" s="97" t="str">
        <f>IF('P6'!I21=0,"",'P6'!I21)</f>
        <v/>
      </c>
      <c r="I225" s="97" t="str">
        <f>IF('P6'!J21=0,"",'P6'!J21)</f>
        <v/>
      </c>
      <c r="J225" s="97" t="str">
        <f>IF('P6'!K21=0,"",'P6'!K21)</f>
        <v/>
      </c>
      <c r="K225" s="97" t="str">
        <f>IF('P6'!L21=0,"",'P6'!L21)</f>
        <v/>
      </c>
      <c r="L225" s="97" t="str">
        <f>IF('P6'!M21=0,"",'P6'!M21)</f>
        <v/>
      </c>
      <c r="M225" s="97" t="str">
        <f>IF('P6'!N21=0,"",'P6'!N21)</f>
        <v/>
      </c>
      <c r="N225" s="97" t="str">
        <f>IF('P6'!O21=0,"",'P6'!O21)</f>
        <v/>
      </c>
      <c r="O225" s="97" t="str">
        <f>IF('P6'!P21=0,"",'P6'!P21)</f>
        <v/>
      </c>
      <c r="P225" s="94" t="str">
        <f>IF('P6'!Q21=0,"",'P6'!Q21)</f>
        <v/>
      </c>
      <c r="R225" s="170"/>
      <c r="U225" s="180"/>
      <c r="V225" s="180"/>
      <c r="W225" s="170"/>
    </row>
    <row r="226" spans="1:23" s="99" customFormat="1" ht="18" x14ac:dyDescent="0.4">
      <c r="A226" s="90"/>
      <c r="B226" s="91" t="str">
        <f>IF('P6'!A22="","",'P6'!A22)</f>
        <v/>
      </c>
      <c r="C226" s="94" t="str">
        <f>IF('P6'!B22="","",'P6'!B22)</f>
        <v/>
      </c>
      <c r="D226" s="91" t="str">
        <f>IF('P6'!C22="","",'P6'!C22)</f>
        <v/>
      </c>
      <c r="E226" s="92" t="str">
        <f>IF('P6'!D22="","",'P6'!D22)</f>
        <v/>
      </c>
      <c r="F226" s="93" t="str">
        <f>IF('P6'!F22="","",'P6'!F22)</f>
        <v/>
      </c>
      <c r="G226" s="97" t="str">
        <f>IF('P6'!H22=0,"",'P6'!H22)</f>
        <v/>
      </c>
      <c r="H226" s="97" t="str">
        <f>IF('P6'!I22=0,"",'P6'!I22)</f>
        <v/>
      </c>
      <c r="I226" s="97" t="str">
        <f>IF('P6'!J22=0,"",'P6'!J22)</f>
        <v/>
      </c>
      <c r="J226" s="97" t="str">
        <f>IF('P6'!K22=0,"",'P6'!K22)</f>
        <v/>
      </c>
      <c r="K226" s="97" t="str">
        <f>IF('P6'!L22=0,"",'P6'!L22)</f>
        <v/>
      </c>
      <c r="L226" s="97" t="str">
        <f>IF('P6'!M22=0,"",'P6'!M22)</f>
        <v/>
      </c>
      <c r="M226" s="97" t="str">
        <f>IF('P6'!N22=0,"",'P6'!N22)</f>
        <v/>
      </c>
      <c r="N226" s="97" t="str">
        <f>IF('P6'!O22=0,"",'P6'!O22)</f>
        <v/>
      </c>
      <c r="O226" s="97" t="str">
        <f>IF('P6'!P22=0,"",'P6'!P22)</f>
        <v/>
      </c>
      <c r="P226" s="94" t="str">
        <f>IF('P6'!Q22=0,"",'P6'!Q22)</f>
        <v/>
      </c>
      <c r="R226" s="170"/>
      <c r="U226" s="180"/>
      <c r="V226" s="180"/>
      <c r="W226" s="170"/>
    </row>
    <row r="227" spans="1:23" s="99" customFormat="1" ht="18" x14ac:dyDescent="0.4">
      <c r="A227" s="90"/>
      <c r="B227" s="91" t="str">
        <f>IF('P6'!A23="","",'P6'!A23)</f>
        <v/>
      </c>
      <c r="C227" s="94" t="str">
        <f>IF('P6'!B23="","",'P6'!B23)</f>
        <v/>
      </c>
      <c r="D227" s="91" t="str">
        <f>IF('P6'!C23="","",'P6'!C23)</f>
        <v/>
      </c>
      <c r="E227" s="92" t="str">
        <f>IF('P6'!D23="","",'P6'!D23)</f>
        <v/>
      </c>
      <c r="F227" s="93" t="str">
        <f>IF('P6'!F23="","",'P6'!F23)</f>
        <v/>
      </c>
      <c r="G227" s="97" t="str">
        <f>IF('P6'!H23=0,"",'P6'!H23)</f>
        <v/>
      </c>
      <c r="H227" s="97" t="str">
        <f>IF('P6'!I23=0,"",'P6'!I23)</f>
        <v/>
      </c>
      <c r="I227" s="97" t="str">
        <f>IF('P6'!J23=0,"",'P6'!J23)</f>
        <v/>
      </c>
      <c r="J227" s="97" t="str">
        <f>IF('P6'!K23=0,"",'P6'!K23)</f>
        <v/>
      </c>
      <c r="K227" s="97" t="str">
        <f>IF('P6'!L23=0,"",'P6'!L23)</f>
        <v/>
      </c>
      <c r="L227" s="97" t="str">
        <f>IF('P6'!M23=0,"",'P6'!M23)</f>
        <v/>
      </c>
      <c r="M227" s="97" t="str">
        <f>IF('P6'!N23=0,"",'P6'!N23)</f>
        <v/>
      </c>
      <c r="N227" s="97" t="str">
        <f>IF('P6'!O23=0,"",'P6'!O23)</f>
        <v/>
      </c>
      <c r="O227" s="97" t="str">
        <f>IF('P6'!P23=0,"",'P6'!P23)</f>
        <v/>
      </c>
      <c r="P227" s="94" t="str">
        <f>IF('P6'!Q23=0,"",'P6'!Q23)</f>
        <v/>
      </c>
      <c r="R227" s="170"/>
      <c r="U227" s="180"/>
      <c r="V227" s="180"/>
      <c r="W227" s="170"/>
    </row>
    <row r="228" spans="1:23" s="99" customFormat="1" ht="18" x14ac:dyDescent="0.4">
      <c r="A228" s="90"/>
      <c r="B228" s="91" t="str">
        <f>IF('P6'!A24="","",'P6'!A24)</f>
        <v/>
      </c>
      <c r="C228" s="94" t="str">
        <f>IF('P6'!B24="","",'P6'!B24)</f>
        <v/>
      </c>
      <c r="D228" s="91" t="str">
        <f>IF('P6'!C24="","",'P6'!C24)</f>
        <v/>
      </c>
      <c r="E228" s="92" t="str">
        <f>IF('P6'!D24="","",'P6'!D24)</f>
        <v/>
      </c>
      <c r="F228" s="93" t="str">
        <f>IF('P6'!F24="","",'P6'!F24)</f>
        <v/>
      </c>
      <c r="G228" s="97" t="str">
        <f>IF('P6'!H24=0,"",'P6'!H24)</f>
        <v/>
      </c>
      <c r="H228" s="97" t="str">
        <f>IF('P6'!I24=0,"",'P6'!I24)</f>
        <v/>
      </c>
      <c r="I228" s="97" t="str">
        <f>IF('P6'!J24=0,"",'P6'!J24)</f>
        <v/>
      </c>
      <c r="J228" s="97" t="str">
        <f>IF('P6'!K24=0,"",'P6'!K24)</f>
        <v/>
      </c>
      <c r="K228" s="97" t="str">
        <f>IF('P6'!L24=0,"",'P6'!L24)</f>
        <v/>
      </c>
      <c r="L228" s="97" t="str">
        <f>IF('P6'!M24=0,"",'P6'!M24)</f>
        <v/>
      </c>
      <c r="M228" s="97" t="str">
        <f>IF('P6'!N24=0,"",'P6'!N24)</f>
        <v/>
      </c>
      <c r="N228" s="97" t="str">
        <f>IF('P6'!O24=0,"",'P6'!O24)</f>
        <v/>
      </c>
      <c r="O228" s="97" t="str">
        <f>IF('P6'!P24=0,"",'P6'!P24)</f>
        <v/>
      </c>
      <c r="P228" s="94" t="str">
        <f>IF('P6'!Q24=0,"",'P6'!Q24)</f>
        <v/>
      </c>
      <c r="R228" s="170"/>
      <c r="U228" s="180"/>
      <c r="V228" s="180"/>
      <c r="W228" s="170"/>
    </row>
    <row r="229" spans="1:23" s="99" customFormat="1" ht="18" x14ac:dyDescent="0.4">
      <c r="A229" s="90"/>
      <c r="B229" s="91" t="str">
        <f>IF('P7'!A13="","",'P7'!A13)</f>
        <v/>
      </c>
      <c r="C229" s="94" t="str">
        <f>IF('P7'!B13="","",'P7'!B13)</f>
        <v/>
      </c>
      <c r="D229" s="91" t="str">
        <f>IF('P7'!C13="","",'P7'!C13)</f>
        <v/>
      </c>
      <c r="E229" s="92" t="str">
        <f>IF('P7'!D13="","",'P7'!D13)</f>
        <v/>
      </c>
      <c r="F229" s="93" t="str">
        <f>IF('P7'!F13="","",'P7'!F13)</f>
        <v/>
      </c>
      <c r="G229" s="97" t="str">
        <f>IF('P7'!H13=0,"",'P7'!H13)</f>
        <v/>
      </c>
      <c r="H229" s="97" t="str">
        <f>IF('P7'!I13=0,"",'P7'!I13)</f>
        <v/>
      </c>
      <c r="I229" s="97" t="str">
        <f>IF('P7'!J13=0,"",'P7'!J13)</f>
        <v/>
      </c>
      <c r="J229" s="97" t="str">
        <f>IF('P7'!K13=0,"",'P7'!K13)</f>
        <v/>
      </c>
      <c r="K229" s="97" t="str">
        <f>IF('P7'!L13=0,"",'P7'!L13)</f>
        <v/>
      </c>
      <c r="L229" s="97" t="str">
        <f>IF('P7'!M13=0,"",'P7'!M13)</f>
        <v/>
      </c>
      <c r="M229" s="97" t="str">
        <f>IF('P7'!N13=0,"",'P7'!N13)</f>
        <v/>
      </c>
      <c r="N229" s="97" t="str">
        <f>IF('P7'!O13=0,"",'P7'!O13)</f>
        <v/>
      </c>
      <c r="O229" s="97" t="str">
        <f>IF('P7'!P13=0,"",'P7'!P13)</f>
        <v/>
      </c>
      <c r="P229" s="94" t="str">
        <f>IF('P7'!Q13=0,"",'P7'!Q13)</f>
        <v/>
      </c>
      <c r="R229" s="170"/>
      <c r="U229" s="180"/>
      <c r="V229" s="180"/>
      <c r="W229" s="170"/>
    </row>
    <row r="230" spans="1:23" s="99" customFormat="1" ht="18" x14ac:dyDescent="0.4">
      <c r="A230" s="90"/>
      <c r="B230" s="91" t="str">
        <f>IF('P7'!A18="","",'P7'!A18)</f>
        <v/>
      </c>
      <c r="C230" s="94" t="str">
        <f>IF('P7'!B18="","",'P7'!B18)</f>
        <v/>
      </c>
      <c r="D230" s="91" t="str">
        <f>IF('P7'!C18="","",'P7'!C18)</f>
        <v/>
      </c>
      <c r="E230" s="92" t="str">
        <f>IF('P7'!D18="","",'P7'!D18)</f>
        <v/>
      </c>
      <c r="F230" s="93" t="str">
        <f>IF('P7'!F18="","",'P7'!F18)</f>
        <v/>
      </c>
      <c r="G230" s="97" t="str">
        <f>IF('P7'!H18=0,"",'P7'!H18)</f>
        <v/>
      </c>
      <c r="H230" s="97" t="str">
        <f>IF('P7'!I18=0,"",'P7'!I18)</f>
        <v/>
      </c>
      <c r="I230" s="97" t="str">
        <f>IF('P7'!J18=0,"",'P7'!J18)</f>
        <v/>
      </c>
      <c r="J230" s="97" t="str">
        <f>IF('P7'!K18=0,"",'P7'!K18)</f>
        <v/>
      </c>
      <c r="K230" s="97" t="str">
        <f>IF('P7'!L18=0,"",'P7'!L18)</f>
        <v/>
      </c>
      <c r="L230" s="97" t="str">
        <f>IF('P7'!M18=0,"",'P7'!M18)</f>
        <v/>
      </c>
      <c r="M230" s="97" t="str">
        <f>IF('P7'!N18=0,"",'P7'!N18)</f>
        <v/>
      </c>
      <c r="N230" s="97" t="str">
        <f>IF('P7'!O18=0,"",'P7'!O18)</f>
        <v/>
      </c>
      <c r="O230" s="97" t="str">
        <f>IF('P7'!P18=0,"",'P7'!P18)</f>
        <v/>
      </c>
      <c r="P230" s="94" t="str">
        <f>IF('P7'!Q18=0,"",'P7'!Q18)</f>
        <v/>
      </c>
      <c r="R230" s="170"/>
      <c r="U230" s="180"/>
      <c r="V230" s="180"/>
      <c r="W230" s="170"/>
    </row>
    <row r="231" spans="1:23" s="99" customFormat="1" ht="18" x14ac:dyDescent="0.4">
      <c r="A231" s="90"/>
      <c r="B231" s="91" t="str">
        <f>IF('P7'!A19="","",'P7'!A19)</f>
        <v/>
      </c>
      <c r="C231" s="94" t="str">
        <f>IF('P7'!B19="","",'P7'!B19)</f>
        <v/>
      </c>
      <c r="D231" s="91" t="str">
        <f>IF('P7'!C19="","",'P7'!C19)</f>
        <v/>
      </c>
      <c r="E231" s="92" t="str">
        <f>IF('P7'!D19="","",'P7'!D19)</f>
        <v/>
      </c>
      <c r="F231" s="93" t="str">
        <f>IF('P7'!F19="","",'P7'!F19)</f>
        <v/>
      </c>
      <c r="G231" s="97" t="str">
        <f>IF('P7'!H19=0,"",'P7'!H19)</f>
        <v/>
      </c>
      <c r="H231" s="97" t="str">
        <f>IF('P7'!I19=0,"",'P7'!I19)</f>
        <v/>
      </c>
      <c r="I231" s="97" t="str">
        <f>IF('P7'!J19=0,"",'P7'!J19)</f>
        <v/>
      </c>
      <c r="J231" s="97" t="str">
        <f>IF('P7'!K19=0,"",'P7'!K19)</f>
        <v/>
      </c>
      <c r="K231" s="97" t="str">
        <f>IF('P7'!L19=0,"",'P7'!L19)</f>
        <v/>
      </c>
      <c r="L231" s="97" t="str">
        <f>IF('P7'!M19=0,"",'P7'!M19)</f>
        <v/>
      </c>
      <c r="M231" s="97" t="str">
        <f>IF('P7'!N19=0,"",'P7'!N19)</f>
        <v/>
      </c>
      <c r="N231" s="97" t="str">
        <f>IF('P7'!O19=0,"",'P7'!O19)</f>
        <v/>
      </c>
      <c r="O231" s="97" t="str">
        <f>IF('P7'!P19=0,"",'P7'!P19)</f>
        <v/>
      </c>
      <c r="P231" s="94" t="str">
        <f>IF('P7'!Q19=0,"",'P7'!Q19)</f>
        <v/>
      </c>
      <c r="R231" s="170"/>
      <c r="U231" s="180"/>
      <c r="V231" s="180"/>
      <c r="W231" s="170"/>
    </row>
    <row r="232" spans="1:23" s="99" customFormat="1" ht="18" x14ac:dyDescent="0.4">
      <c r="A232" s="90"/>
      <c r="B232" s="91" t="str">
        <f>IF('P7'!A20="","",'P7'!A20)</f>
        <v/>
      </c>
      <c r="C232" s="94" t="str">
        <f>IF('P7'!B20="","",'P7'!B20)</f>
        <v/>
      </c>
      <c r="D232" s="91" t="str">
        <f>IF('P7'!C20="","",'P7'!C20)</f>
        <v/>
      </c>
      <c r="E232" s="92" t="str">
        <f>IF('P7'!D20="","",'P7'!D20)</f>
        <v/>
      </c>
      <c r="F232" s="93" t="str">
        <f>IF('P7'!F20="","",'P7'!F20)</f>
        <v/>
      </c>
      <c r="G232" s="97" t="str">
        <f>IF('P7'!H20=0,"",'P7'!H20)</f>
        <v/>
      </c>
      <c r="H232" s="97" t="str">
        <f>IF('P7'!I20=0,"",'P7'!I20)</f>
        <v/>
      </c>
      <c r="I232" s="97" t="str">
        <f>IF('P7'!J20=0,"",'P7'!J20)</f>
        <v/>
      </c>
      <c r="J232" s="97" t="str">
        <f>IF('P7'!K20=0,"",'P7'!K20)</f>
        <v/>
      </c>
      <c r="K232" s="97" t="str">
        <f>IF('P7'!L20=0,"",'P7'!L20)</f>
        <v/>
      </c>
      <c r="L232" s="97" t="str">
        <f>IF('P7'!M20=0,"",'P7'!M20)</f>
        <v/>
      </c>
      <c r="M232" s="97" t="str">
        <f>IF('P7'!N20=0,"",'P7'!N20)</f>
        <v/>
      </c>
      <c r="N232" s="97" t="str">
        <f>IF('P7'!O20=0,"",'P7'!O20)</f>
        <v/>
      </c>
      <c r="O232" s="97" t="str">
        <f>IF('P7'!P20=0,"",'P7'!P20)</f>
        <v/>
      </c>
      <c r="P232" s="94" t="str">
        <f>IF('P7'!Q20=0,"",'P7'!Q20)</f>
        <v/>
      </c>
      <c r="R232" s="170"/>
      <c r="U232" s="180"/>
      <c r="V232" s="180"/>
      <c r="W232" s="170"/>
    </row>
    <row r="233" spans="1:23" s="99" customFormat="1" ht="18" x14ac:dyDescent="0.4">
      <c r="A233" s="90"/>
      <c r="B233" s="91" t="str">
        <f>IF('P7'!A21="","",'P7'!A21)</f>
        <v/>
      </c>
      <c r="C233" s="94" t="str">
        <f>IF('P7'!B21="","",'P7'!B21)</f>
        <v/>
      </c>
      <c r="D233" s="91" t="str">
        <f>IF('P7'!C21="","",'P7'!C21)</f>
        <v/>
      </c>
      <c r="E233" s="92" t="str">
        <f>IF('P7'!D21="","",'P7'!D21)</f>
        <v/>
      </c>
      <c r="F233" s="93" t="str">
        <f>IF('P7'!F21="","",'P7'!F21)</f>
        <v/>
      </c>
      <c r="G233" s="97" t="str">
        <f>IF('P7'!H21=0,"",'P7'!H21)</f>
        <v/>
      </c>
      <c r="H233" s="97" t="str">
        <f>IF('P7'!I21=0,"",'P7'!I21)</f>
        <v/>
      </c>
      <c r="I233" s="97" t="str">
        <f>IF('P7'!J21=0,"",'P7'!J21)</f>
        <v/>
      </c>
      <c r="J233" s="97" t="str">
        <f>IF('P7'!K21=0,"",'P7'!K21)</f>
        <v/>
      </c>
      <c r="K233" s="97" t="str">
        <f>IF('P7'!L21=0,"",'P7'!L21)</f>
        <v/>
      </c>
      <c r="L233" s="97" t="str">
        <f>IF('P7'!M21=0,"",'P7'!M21)</f>
        <v/>
      </c>
      <c r="M233" s="97" t="str">
        <f>IF('P7'!N21=0,"",'P7'!N21)</f>
        <v/>
      </c>
      <c r="N233" s="97" t="str">
        <f>IF('P7'!O21=0,"",'P7'!O21)</f>
        <v/>
      </c>
      <c r="O233" s="97" t="str">
        <f>IF('P7'!P21=0,"",'P7'!P21)</f>
        <v/>
      </c>
      <c r="P233" s="94" t="str">
        <f>IF('P7'!Q21=0,"",'P7'!Q21)</f>
        <v/>
      </c>
      <c r="R233" s="170"/>
      <c r="U233" s="180"/>
      <c r="V233" s="180"/>
      <c r="W233" s="170"/>
    </row>
    <row r="234" spans="1:23" s="99" customFormat="1" ht="18" x14ac:dyDescent="0.4">
      <c r="A234" s="90"/>
      <c r="B234" s="91" t="str">
        <f>IF('P7'!A22="","",'P7'!A22)</f>
        <v/>
      </c>
      <c r="C234" s="94" t="str">
        <f>IF('P7'!B22="","",'P7'!B22)</f>
        <v/>
      </c>
      <c r="D234" s="91" t="str">
        <f>IF('P7'!C22="","",'P7'!C22)</f>
        <v/>
      </c>
      <c r="E234" s="92" t="str">
        <f>IF('P7'!D22="","",'P7'!D22)</f>
        <v/>
      </c>
      <c r="F234" s="93" t="str">
        <f>IF('P7'!F22="","",'P7'!F22)</f>
        <v/>
      </c>
      <c r="G234" s="97" t="str">
        <f>IF('P7'!H22=0,"",'P7'!H22)</f>
        <v/>
      </c>
      <c r="H234" s="97" t="str">
        <f>IF('P7'!I22=0,"",'P7'!I22)</f>
        <v/>
      </c>
      <c r="I234" s="97" t="str">
        <f>IF('P7'!J22=0,"",'P7'!J22)</f>
        <v/>
      </c>
      <c r="J234" s="97" t="str">
        <f>IF('P7'!K22=0,"",'P7'!K22)</f>
        <v/>
      </c>
      <c r="K234" s="97" t="str">
        <f>IF('P7'!L22=0,"",'P7'!L22)</f>
        <v/>
      </c>
      <c r="L234" s="97" t="str">
        <f>IF('P7'!M22=0,"",'P7'!M22)</f>
        <v/>
      </c>
      <c r="M234" s="97" t="str">
        <f>IF('P7'!N22=0,"",'P7'!N22)</f>
        <v/>
      </c>
      <c r="N234" s="97" t="str">
        <f>IF('P7'!O22=0,"",'P7'!O22)</f>
        <v/>
      </c>
      <c r="O234" s="97" t="str">
        <f>IF('P7'!P22=0,"",'P7'!P22)</f>
        <v/>
      </c>
      <c r="P234" s="94" t="str">
        <f>IF('P7'!Q22=0,"",'P7'!Q22)</f>
        <v/>
      </c>
      <c r="R234" s="170"/>
      <c r="U234" s="180"/>
      <c r="V234" s="180"/>
      <c r="W234" s="170"/>
    </row>
    <row r="235" spans="1:23" s="99" customFormat="1" ht="18" x14ac:dyDescent="0.4">
      <c r="A235" s="90"/>
      <c r="B235" s="91" t="str">
        <f>IF('P7'!A23="","",'P7'!A23)</f>
        <v/>
      </c>
      <c r="C235" s="94" t="str">
        <f>IF('P7'!B23="","",'P7'!B23)</f>
        <v/>
      </c>
      <c r="D235" s="91" t="str">
        <f>IF('P7'!C23="","",'P7'!C23)</f>
        <v/>
      </c>
      <c r="E235" s="92" t="str">
        <f>IF('P7'!D23="","",'P7'!D23)</f>
        <v/>
      </c>
      <c r="F235" s="93" t="str">
        <f>IF('P7'!F23="","",'P7'!F23)</f>
        <v/>
      </c>
      <c r="G235" s="97" t="str">
        <f>IF('P7'!H23=0,"",'P7'!H23)</f>
        <v/>
      </c>
      <c r="H235" s="97" t="str">
        <f>IF('P7'!I23=0,"",'P7'!I23)</f>
        <v/>
      </c>
      <c r="I235" s="97" t="str">
        <f>IF('P7'!J23=0,"",'P7'!J23)</f>
        <v/>
      </c>
      <c r="J235" s="97" t="str">
        <f>IF('P7'!K23=0,"",'P7'!K23)</f>
        <v/>
      </c>
      <c r="K235" s="97" t="str">
        <f>IF('P7'!L23=0,"",'P7'!L23)</f>
        <v/>
      </c>
      <c r="L235" s="97" t="str">
        <f>IF('P7'!M23=0,"",'P7'!M23)</f>
        <v/>
      </c>
      <c r="M235" s="97" t="str">
        <f>IF('P7'!N23=0,"",'P7'!N23)</f>
        <v/>
      </c>
      <c r="N235" s="97" t="str">
        <f>IF('P7'!O23=0,"",'P7'!O23)</f>
        <v/>
      </c>
      <c r="O235" s="97" t="str">
        <f>IF('P7'!P23=0,"",'P7'!P23)</f>
        <v/>
      </c>
      <c r="P235" s="94" t="str">
        <f>IF('P7'!Q23=0,"",'P7'!Q23)</f>
        <v/>
      </c>
      <c r="R235" s="170"/>
      <c r="U235" s="180"/>
      <c r="V235" s="180"/>
      <c r="W235" s="170"/>
    </row>
    <row r="236" spans="1:23" s="99" customFormat="1" ht="18" x14ac:dyDescent="0.4">
      <c r="A236" s="90"/>
      <c r="B236" s="91" t="str">
        <f>IF('P7'!A24="","",'P7'!A24)</f>
        <v/>
      </c>
      <c r="C236" s="94" t="str">
        <f>IF('P7'!B24="","",'P7'!B24)</f>
        <v/>
      </c>
      <c r="D236" s="91" t="str">
        <f>IF('P7'!C24="","",'P7'!C24)</f>
        <v/>
      </c>
      <c r="E236" s="92" t="str">
        <f>IF('P7'!D24="","",'P7'!D24)</f>
        <v/>
      </c>
      <c r="F236" s="93" t="str">
        <f>IF('P7'!F24="","",'P7'!F24)</f>
        <v/>
      </c>
      <c r="G236" s="97" t="str">
        <f>IF('P7'!H24=0,"",'P7'!H24)</f>
        <v/>
      </c>
      <c r="H236" s="97" t="str">
        <f>IF('P7'!I24=0,"",'P7'!I24)</f>
        <v/>
      </c>
      <c r="I236" s="97" t="str">
        <f>IF('P7'!J24=0,"",'P7'!J24)</f>
        <v/>
      </c>
      <c r="J236" s="97" t="str">
        <f>IF('P7'!K24=0,"",'P7'!K24)</f>
        <v/>
      </c>
      <c r="K236" s="97" t="str">
        <f>IF('P7'!L24=0,"",'P7'!L24)</f>
        <v/>
      </c>
      <c r="L236" s="97" t="str">
        <f>IF('P7'!M24=0,"",'P7'!M24)</f>
        <v/>
      </c>
      <c r="M236" s="97" t="str">
        <f>IF('P7'!N24=0,"",'P7'!N24)</f>
        <v/>
      </c>
      <c r="N236" s="97" t="str">
        <f>IF('P7'!O24=0,"",'P7'!O24)</f>
        <v/>
      </c>
      <c r="O236" s="97" t="str">
        <f>IF('P7'!P24=0,"",'P7'!P24)</f>
        <v/>
      </c>
      <c r="P236" s="94" t="str">
        <f>IF('P7'!Q24=0,"",'P7'!Q24)</f>
        <v/>
      </c>
      <c r="R236" s="170"/>
      <c r="U236" s="180"/>
      <c r="V236" s="180"/>
      <c r="W236" s="170"/>
    </row>
    <row r="237" spans="1:23" s="99" customFormat="1" ht="18" x14ac:dyDescent="0.4">
      <c r="A237" s="90"/>
      <c r="B237" s="91" t="str">
        <f>IF('P8'!A18="","",'P8'!A18)</f>
        <v/>
      </c>
      <c r="C237" s="94" t="str">
        <f>IF('P8'!B18="","",'P8'!B18)</f>
        <v/>
      </c>
      <c r="D237" s="91" t="str">
        <f>IF('P8'!C18="","",'P8'!C18)</f>
        <v/>
      </c>
      <c r="E237" s="92" t="str">
        <f>IF('P8'!D18="","",'P8'!D18)</f>
        <v/>
      </c>
      <c r="F237" s="93" t="str">
        <f>IF('P8'!F18="","",'P8'!F18)</f>
        <v/>
      </c>
      <c r="G237" s="97" t="str">
        <f>IF('P8'!H18=0,"",'P8'!H18)</f>
        <v/>
      </c>
      <c r="H237" s="97" t="str">
        <f>IF('P8'!I18=0,"",'P8'!I18)</f>
        <v/>
      </c>
      <c r="I237" s="97" t="str">
        <f>IF('P8'!J18=0,"",'P8'!J18)</f>
        <v/>
      </c>
      <c r="J237" s="97" t="str">
        <f>IF('P8'!K18=0,"",'P8'!K18)</f>
        <v/>
      </c>
      <c r="K237" s="97" t="str">
        <f>IF('P8'!L18=0,"",'P8'!L18)</f>
        <v/>
      </c>
      <c r="L237" s="97" t="str">
        <f>IF('P8'!M18=0,"",'P8'!M18)</f>
        <v/>
      </c>
      <c r="M237" s="97" t="str">
        <f>IF('P8'!N18=0,"",'P8'!N18)</f>
        <v/>
      </c>
      <c r="N237" s="97" t="str">
        <f>IF('P8'!O18=0,"",'P8'!O18)</f>
        <v/>
      </c>
      <c r="O237" s="97" t="str">
        <f>IF('P8'!P18=0,"",'P8'!P18)</f>
        <v/>
      </c>
      <c r="P237" s="94" t="str">
        <f>IF('P8'!Q18=0,"",'P8'!Q18)</f>
        <v/>
      </c>
      <c r="R237" s="170"/>
      <c r="U237" s="180"/>
      <c r="V237" s="180"/>
      <c r="W237" s="170"/>
    </row>
    <row r="238" spans="1:23" s="99" customFormat="1" ht="18" x14ac:dyDescent="0.4">
      <c r="A238" s="90"/>
      <c r="B238" s="91" t="str">
        <f>IF('P8'!A19="","",'P8'!A19)</f>
        <v/>
      </c>
      <c r="C238" s="94" t="str">
        <f>IF('P8'!B19="","",'P8'!B19)</f>
        <v/>
      </c>
      <c r="D238" s="91" t="str">
        <f>IF('P8'!C19="","",'P8'!C19)</f>
        <v/>
      </c>
      <c r="E238" s="92" t="str">
        <f>IF('P8'!D19="","",'P8'!D19)</f>
        <v/>
      </c>
      <c r="F238" s="93" t="str">
        <f>IF('P8'!F19="","",'P8'!F19)</f>
        <v/>
      </c>
      <c r="G238" s="97" t="str">
        <f>IF('P8'!H19=0,"",'P8'!H19)</f>
        <v/>
      </c>
      <c r="H238" s="97" t="str">
        <f>IF('P8'!I19=0,"",'P8'!I19)</f>
        <v/>
      </c>
      <c r="I238" s="97" t="str">
        <f>IF('P8'!J19=0,"",'P8'!J19)</f>
        <v/>
      </c>
      <c r="J238" s="97" t="str">
        <f>IF('P8'!K19=0,"",'P8'!K19)</f>
        <v/>
      </c>
      <c r="K238" s="97" t="str">
        <f>IF('P8'!L19=0,"",'P8'!L19)</f>
        <v/>
      </c>
      <c r="L238" s="97" t="str">
        <f>IF('P8'!M19=0,"",'P8'!M19)</f>
        <v/>
      </c>
      <c r="M238" s="97" t="str">
        <f>IF('P8'!N19=0,"",'P8'!N19)</f>
        <v/>
      </c>
      <c r="N238" s="97" t="str">
        <f>IF('P8'!O19=0,"",'P8'!O19)</f>
        <v/>
      </c>
      <c r="O238" s="97" t="str">
        <f>IF('P8'!P19=0,"",'P8'!P19)</f>
        <v/>
      </c>
      <c r="P238" s="94" t="str">
        <f>IF('P8'!Q19=0,"",'P8'!Q19)</f>
        <v/>
      </c>
      <c r="R238" s="170"/>
      <c r="U238" s="180"/>
      <c r="V238" s="180"/>
      <c r="W238" s="170"/>
    </row>
    <row r="239" spans="1:23" s="99" customFormat="1" ht="18" x14ac:dyDescent="0.4">
      <c r="A239" s="90"/>
      <c r="B239" s="91" t="str">
        <f>IF('P8'!A20="","",'P8'!A20)</f>
        <v/>
      </c>
      <c r="C239" s="94" t="str">
        <f>IF('P8'!B20="","",'P8'!B20)</f>
        <v/>
      </c>
      <c r="D239" s="91" t="str">
        <f>IF('P8'!C20="","",'P8'!C20)</f>
        <v/>
      </c>
      <c r="E239" s="92" t="str">
        <f>IF('P8'!D20="","",'P8'!D20)</f>
        <v/>
      </c>
      <c r="F239" s="93" t="str">
        <f>IF('P8'!F20="","",'P8'!F20)</f>
        <v/>
      </c>
      <c r="G239" s="97" t="str">
        <f>IF('P8'!H20=0,"",'P8'!H20)</f>
        <v/>
      </c>
      <c r="H239" s="97" t="str">
        <f>IF('P8'!I20=0,"",'P8'!I20)</f>
        <v/>
      </c>
      <c r="I239" s="97" t="str">
        <f>IF('P8'!J20=0,"",'P8'!J20)</f>
        <v/>
      </c>
      <c r="J239" s="97" t="str">
        <f>IF('P8'!K20=0,"",'P8'!K20)</f>
        <v/>
      </c>
      <c r="K239" s="97" t="str">
        <f>IF('P8'!L20=0,"",'P8'!L20)</f>
        <v/>
      </c>
      <c r="L239" s="97" t="str">
        <f>IF('P8'!M20=0,"",'P8'!M20)</f>
        <v/>
      </c>
      <c r="M239" s="97" t="str">
        <f>IF('P8'!N20=0,"",'P8'!N20)</f>
        <v/>
      </c>
      <c r="N239" s="97" t="str">
        <f>IF('P8'!O20=0,"",'P8'!O20)</f>
        <v/>
      </c>
      <c r="O239" s="97" t="str">
        <f>IF('P8'!P20=0,"",'P8'!P20)</f>
        <v/>
      </c>
      <c r="P239" s="94" t="str">
        <f>IF('P8'!Q20=0,"",'P8'!Q20)</f>
        <v/>
      </c>
      <c r="R239" s="170"/>
      <c r="U239" s="180"/>
      <c r="V239" s="180"/>
      <c r="W239" s="170"/>
    </row>
    <row r="240" spans="1:23" s="99" customFormat="1" ht="18" x14ac:dyDescent="0.4">
      <c r="A240" s="90"/>
      <c r="B240" s="91" t="str">
        <f>IF('P8'!A21="","",'P8'!A21)</f>
        <v/>
      </c>
      <c r="C240" s="94" t="str">
        <f>IF('P8'!B21="","",'P8'!B21)</f>
        <v/>
      </c>
      <c r="D240" s="91" t="str">
        <f>IF('P8'!C21="","",'P8'!C21)</f>
        <v/>
      </c>
      <c r="E240" s="92" t="str">
        <f>IF('P8'!D21="","",'P8'!D21)</f>
        <v/>
      </c>
      <c r="F240" s="93" t="str">
        <f>IF('P8'!F21="","",'P8'!F21)</f>
        <v/>
      </c>
      <c r="G240" s="97" t="str">
        <f>IF('P8'!H21=0,"",'P8'!H21)</f>
        <v/>
      </c>
      <c r="H240" s="97" t="str">
        <f>IF('P8'!I21=0,"",'P8'!I21)</f>
        <v/>
      </c>
      <c r="I240" s="97" t="str">
        <f>IF('P8'!J21=0,"",'P8'!J21)</f>
        <v/>
      </c>
      <c r="J240" s="97" t="str">
        <f>IF('P8'!K21=0,"",'P8'!K21)</f>
        <v/>
      </c>
      <c r="K240" s="97" t="str">
        <f>IF('P8'!L21=0,"",'P8'!L21)</f>
        <v/>
      </c>
      <c r="L240" s="97" t="str">
        <f>IF('P8'!M21=0,"",'P8'!M21)</f>
        <v/>
      </c>
      <c r="M240" s="97" t="str">
        <f>IF('P8'!N21=0,"",'P8'!N21)</f>
        <v/>
      </c>
      <c r="N240" s="97" t="str">
        <f>IF('P8'!O21=0,"",'P8'!O21)</f>
        <v/>
      </c>
      <c r="O240" s="97" t="str">
        <f>IF('P8'!P21=0,"",'P8'!P21)</f>
        <v/>
      </c>
      <c r="P240" s="94" t="str">
        <f>IF('P8'!Q21=0,"",'P8'!Q21)</f>
        <v/>
      </c>
      <c r="R240" s="170"/>
      <c r="U240" s="180"/>
      <c r="V240" s="180"/>
      <c r="W240" s="170"/>
    </row>
    <row r="241" spans="1:23" s="99" customFormat="1" ht="18" x14ac:dyDescent="0.4">
      <c r="A241" s="90"/>
      <c r="B241" s="91" t="str">
        <f>IF('P8'!A22="","",'P8'!A22)</f>
        <v/>
      </c>
      <c r="C241" s="94" t="str">
        <f>IF('P8'!B22="","",'P8'!B22)</f>
        <v/>
      </c>
      <c r="D241" s="91" t="str">
        <f>IF('P8'!C22="","",'P8'!C22)</f>
        <v/>
      </c>
      <c r="E241" s="92" t="str">
        <f>IF('P8'!D22="","",'P8'!D22)</f>
        <v/>
      </c>
      <c r="F241" s="93" t="str">
        <f>IF('P8'!F22="","",'P8'!F22)</f>
        <v/>
      </c>
      <c r="G241" s="97" t="str">
        <f>IF('P8'!H22=0,"",'P8'!H22)</f>
        <v/>
      </c>
      <c r="H241" s="97" t="str">
        <f>IF('P8'!I22=0,"",'P8'!I22)</f>
        <v/>
      </c>
      <c r="I241" s="97" t="str">
        <f>IF('P8'!J22=0,"",'P8'!J22)</f>
        <v/>
      </c>
      <c r="J241" s="97" t="str">
        <f>IF('P8'!K22=0,"",'P8'!K22)</f>
        <v/>
      </c>
      <c r="K241" s="97" t="str">
        <f>IF('P8'!L22=0,"",'P8'!L22)</f>
        <v/>
      </c>
      <c r="L241" s="97" t="str">
        <f>IF('P8'!M22=0,"",'P8'!M22)</f>
        <v/>
      </c>
      <c r="M241" s="97" t="str">
        <f>IF('P8'!N22=0,"",'P8'!N22)</f>
        <v/>
      </c>
      <c r="N241" s="97" t="str">
        <f>IF('P8'!O22=0,"",'P8'!O22)</f>
        <v/>
      </c>
      <c r="O241" s="97" t="str">
        <f>IF('P8'!P22=0,"",'P8'!P22)</f>
        <v/>
      </c>
      <c r="P241" s="94" t="str">
        <f>IF('P8'!Q22=0,"",'P8'!Q22)</f>
        <v/>
      </c>
      <c r="R241" s="170"/>
      <c r="U241" s="180"/>
      <c r="V241" s="180"/>
      <c r="W241" s="170"/>
    </row>
    <row r="242" spans="1:23" s="99" customFormat="1" ht="18" x14ac:dyDescent="0.4">
      <c r="A242" s="90"/>
      <c r="B242" s="91" t="str">
        <f>IF('P8'!A23="","",'P8'!A23)</f>
        <v/>
      </c>
      <c r="C242" s="94" t="str">
        <f>IF('P8'!B23="","",'P8'!B23)</f>
        <v/>
      </c>
      <c r="D242" s="91" t="str">
        <f>IF('P8'!C23="","",'P8'!C23)</f>
        <v/>
      </c>
      <c r="E242" s="92" t="str">
        <f>IF('P8'!D23="","",'P8'!D23)</f>
        <v/>
      </c>
      <c r="F242" s="93" t="str">
        <f>IF('P8'!F23="","",'P8'!F23)</f>
        <v/>
      </c>
      <c r="G242" s="97" t="str">
        <f>IF('P8'!H23=0,"",'P8'!H23)</f>
        <v/>
      </c>
      <c r="H242" s="97" t="str">
        <f>IF('P8'!I23=0,"",'P8'!I23)</f>
        <v/>
      </c>
      <c r="I242" s="97" t="str">
        <f>IF('P8'!J23=0,"",'P8'!J23)</f>
        <v/>
      </c>
      <c r="J242" s="97" t="str">
        <f>IF('P8'!K23=0,"",'P8'!K23)</f>
        <v/>
      </c>
      <c r="K242" s="97" t="str">
        <f>IF('P8'!L23=0,"",'P8'!L23)</f>
        <v/>
      </c>
      <c r="L242" s="97" t="str">
        <f>IF('P8'!M23=0,"",'P8'!M23)</f>
        <v/>
      </c>
      <c r="M242" s="97" t="str">
        <f>IF('P8'!N23=0,"",'P8'!N23)</f>
        <v/>
      </c>
      <c r="N242" s="97" t="str">
        <f>IF('P8'!O23=0,"",'P8'!O23)</f>
        <v/>
      </c>
      <c r="O242" s="97" t="str">
        <f>IF('P8'!P23=0,"",'P8'!P23)</f>
        <v/>
      </c>
      <c r="P242" s="94" t="str">
        <f>IF('P8'!Q23=0,"",'P8'!Q23)</f>
        <v/>
      </c>
      <c r="R242" s="170"/>
      <c r="U242" s="180"/>
      <c r="V242" s="180"/>
      <c r="W242" s="170"/>
    </row>
    <row r="243" spans="1:23" s="99" customFormat="1" ht="18" x14ac:dyDescent="0.4">
      <c r="A243" s="90"/>
      <c r="B243" s="91" t="str">
        <f>IF('P8'!A24="","",'P8'!A24)</f>
        <v/>
      </c>
      <c r="C243" s="94" t="str">
        <f>IF('P8'!B24="","",'P8'!B24)</f>
        <v/>
      </c>
      <c r="D243" s="91" t="str">
        <f>IF('P8'!C24="","",'P8'!C24)</f>
        <v/>
      </c>
      <c r="E243" s="92" t="str">
        <f>IF('P8'!D24="","",'P8'!D24)</f>
        <v/>
      </c>
      <c r="F243" s="93" t="str">
        <f>IF('P8'!F24="","",'P8'!F24)</f>
        <v/>
      </c>
      <c r="G243" s="97" t="str">
        <f>IF('P8'!H24=0,"",'P8'!H24)</f>
        <v/>
      </c>
      <c r="H243" s="97" t="str">
        <f>IF('P8'!I24=0,"",'P8'!I24)</f>
        <v/>
      </c>
      <c r="I243" s="97" t="str">
        <f>IF('P8'!J24=0,"",'P8'!J24)</f>
        <v/>
      </c>
      <c r="J243" s="97" t="str">
        <f>IF('P8'!K24=0,"",'P8'!K24)</f>
        <v/>
      </c>
      <c r="K243" s="97" t="str">
        <f>IF('P8'!L24=0,"",'P8'!L24)</f>
        <v/>
      </c>
      <c r="L243" s="97" t="str">
        <f>IF('P8'!M24=0,"",'P8'!M24)</f>
        <v/>
      </c>
      <c r="M243" s="97" t="str">
        <f>IF('P8'!N24=0,"",'P8'!N24)</f>
        <v/>
      </c>
      <c r="N243" s="97" t="str">
        <f>IF('P8'!O24=0,"",'P8'!O24)</f>
        <v/>
      </c>
      <c r="O243" s="97" t="str">
        <f>IF('P8'!P24=0,"",'P8'!P24)</f>
        <v/>
      </c>
      <c r="P243" s="94" t="str">
        <f>IF('P8'!Q24=0,"",'P8'!Q24)</f>
        <v/>
      </c>
      <c r="R243" s="170"/>
      <c r="U243" s="180"/>
      <c r="V243" s="180"/>
      <c r="W243" s="170"/>
    </row>
    <row r="244" spans="1:23" s="99" customFormat="1" ht="18" x14ac:dyDescent="0.4">
      <c r="A244" s="90"/>
      <c r="B244" s="91" t="str">
        <f>IF('P9'!A13="","",'P9'!A13)</f>
        <v/>
      </c>
      <c r="C244" s="94" t="str">
        <f>IF('P9'!B13="","",'P9'!B13)</f>
        <v/>
      </c>
      <c r="D244" s="91" t="str">
        <f>IF('P9'!C13="","",'P9'!C13)</f>
        <v/>
      </c>
      <c r="E244" s="92" t="str">
        <f>IF('P9'!D13="","",'P9'!D13)</f>
        <v/>
      </c>
      <c r="F244" s="93" t="str">
        <f>IF('P9'!F13="","",'P9'!F13)</f>
        <v/>
      </c>
      <c r="G244" s="97" t="str">
        <f>IF('P9'!H13=0,"",'P9'!H13)</f>
        <v/>
      </c>
      <c r="H244" s="97" t="str">
        <f>IF('P9'!I13=0,"",'P9'!I13)</f>
        <v/>
      </c>
      <c r="I244" s="97" t="str">
        <f>IF('P9'!J13=0,"",'P9'!J13)</f>
        <v/>
      </c>
      <c r="J244" s="97" t="str">
        <f>IF('P9'!K13=0,"",'P9'!K13)</f>
        <v/>
      </c>
      <c r="K244" s="97" t="str">
        <f>IF('P9'!L13=0,"",'P9'!L13)</f>
        <v/>
      </c>
      <c r="L244" s="97" t="str">
        <f>IF('P9'!M13=0,"",'P9'!M13)</f>
        <v/>
      </c>
      <c r="M244" s="97" t="str">
        <f>IF('P9'!N13=0,"",'P9'!N13)</f>
        <v/>
      </c>
      <c r="N244" s="97" t="str">
        <f>IF('P9'!O13=0,"",'P9'!O13)</f>
        <v/>
      </c>
      <c r="O244" s="97" t="str">
        <f>IF('P9'!P13=0,"",'P9'!P13)</f>
        <v/>
      </c>
      <c r="P244" s="94" t="str">
        <f>IF('P9'!Q13=0,"",'P9'!Q13)</f>
        <v/>
      </c>
      <c r="R244" s="170"/>
      <c r="U244" s="180"/>
      <c r="V244" s="180"/>
      <c r="W244" s="170"/>
    </row>
    <row r="245" spans="1:23" s="99" customFormat="1" ht="18" x14ac:dyDescent="0.4">
      <c r="A245" s="90"/>
      <c r="B245" s="91" t="str">
        <f>IF('P9'!A18="","",'P9'!A18)</f>
        <v/>
      </c>
      <c r="C245" s="94" t="str">
        <f>IF('P9'!B18="","",'P9'!B18)</f>
        <v/>
      </c>
      <c r="D245" s="91" t="str">
        <f>IF('P9'!C18="","",'P9'!C18)</f>
        <v/>
      </c>
      <c r="E245" s="92" t="str">
        <f>IF('P9'!D18="","",'P9'!D18)</f>
        <v/>
      </c>
      <c r="F245" s="93" t="str">
        <f>IF('P9'!F18="","",'P9'!F18)</f>
        <v/>
      </c>
      <c r="G245" s="97" t="str">
        <f>IF('P9'!H18=0,"",'P9'!H18)</f>
        <v/>
      </c>
      <c r="H245" s="97" t="str">
        <f>IF('P9'!I18=0,"",'P9'!I18)</f>
        <v/>
      </c>
      <c r="I245" s="97" t="str">
        <f>IF('P9'!J18=0,"",'P9'!J18)</f>
        <v/>
      </c>
      <c r="J245" s="97" t="str">
        <f>IF('P9'!K18=0,"",'P9'!K18)</f>
        <v/>
      </c>
      <c r="K245" s="97" t="str">
        <f>IF('P9'!L18=0,"",'P9'!L18)</f>
        <v/>
      </c>
      <c r="L245" s="97" t="str">
        <f>IF('P9'!M18=0,"",'P9'!M18)</f>
        <v/>
      </c>
      <c r="M245" s="97" t="str">
        <f>IF('P9'!N18=0,"",'P9'!N18)</f>
        <v/>
      </c>
      <c r="N245" s="97" t="str">
        <f>IF('P9'!O18=0,"",'P9'!O18)</f>
        <v/>
      </c>
      <c r="O245" s="97" t="str">
        <f>IF('P9'!P18=0,"",'P9'!P18)</f>
        <v/>
      </c>
      <c r="P245" s="94" t="str">
        <f>IF('P9'!Q18=0,"",'P9'!Q18)</f>
        <v/>
      </c>
      <c r="R245" s="170"/>
      <c r="U245" s="180"/>
      <c r="V245" s="180"/>
      <c r="W245" s="170"/>
    </row>
    <row r="246" spans="1:23" s="99" customFormat="1" ht="18" x14ac:dyDescent="0.4">
      <c r="A246" s="90"/>
      <c r="B246" s="91" t="str">
        <f>IF('P9'!A19="","",'P9'!A19)</f>
        <v/>
      </c>
      <c r="C246" s="94" t="str">
        <f>IF('P9'!B19="","",'P9'!B19)</f>
        <v/>
      </c>
      <c r="D246" s="91" t="str">
        <f>IF('P9'!C19="","",'P9'!C19)</f>
        <v/>
      </c>
      <c r="E246" s="92" t="str">
        <f>IF('P9'!D19="","",'P9'!D19)</f>
        <v/>
      </c>
      <c r="F246" s="93" t="str">
        <f>IF('P9'!F19="","",'P9'!F19)</f>
        <v/>
      </c>
      <c r="G246" s="97" t="str">
        <f>IF('P9'!H19=0,"",'P9'!H19)</f>
        <v/>
      </c>
      <c r="H246" s="97" t="str">
        <f>IF('P9'!I19=0,"",'P9'!I19)</f>
        <v/>
      </c>
      <c r="I246" s="97" t="str">
        <f>IF('P9'!J19=0,"",'P9'!J19)</f>
        <v/>
      </c>
      <c r="J246" s="97" t="str">
        <f>IF('P9'!K19=0,"",'P9'!K19)</f>
        <v/>
      </c>
      <c r="K246" s="97" t="str">
        <f>IF('P9'!L19=0,"",'P9'!L19)</f>
        <v/>
      </c>
      <c r="L246" s="97" t="str">
        <f>IF('P9'!M19=0,"",'P9'!M19)</f>
        <v/>
      </c>
      <c r="M246" s="97" t="str">
        <f>IF('P9'!N19=0,"",'P9'!N19)</f>
        <v/>
      </c>
      <c r="N246" s="97" t="str">
        <f>IF('P9'!O19=0,"",'P9'!O19)</f>
        <v/>
      </c>
      <c r="O246" s="97" t="str">
        <f>IF('P9'!P19=0,"",'P9'!P19)</f>
        <v/>
      </c>
      <c r="P246" s="94" t="str">
        <f>IF('P9'!Q19=0,"",'P9'!Q19)</f>
        <v/>
      </c>
      <c r="R246" s="170"/>
      <c r="U246" s="180"/>
      <c r="V246" s="180"/>
      <c r="W246" s="170"/>
    </row>
    <row r="247" spans="1:23" s="99" customFormat="1" ht="18" x14ac:dyDescent="0.4">
      <c r="A247" s="90"/>
      <c r="B247" s="91" t="str">
        <f>IF('P9'!A20="","",'P9'!A20)</f>
        <v/>
      </c>
      <c r="C247" s="94" t="str">
        <f>IF('P9'!B20="","",'P9'!B20)</f>
        <v/>
      </c>
      <c r="D247" s="91" t="str">
        <f>IF('P9'!C20="","",'P9'!C20)</f>
        <v/>
      </c>
      <c r="E247" s="92" t="str">
        <f>IF('P9'!D20="","",'P9'!D20)</f>
        <v/>
      </c>
      <c r="F247" s="93" t="str">
        <f>IF('P9'!F20="","",'P9'!F20)</f>
        <v/>
      </c>
      <c r="G247" s="97" t="str">
        <f>IF('P9'!H20=0,"",'P9'!H20)</f>
        <v/>
      </c>
      <c r="H247" s="97" t="str">
        <f>IF('P9'!I20=0,"",'P9'!I20)</f>
        <v/>
      </c>
      <c r="I247" s="97" t="str">
        <f>IF('P9'!J20=0,"",'P9'!J20)</f>
        <v/>
      </c>
      <c r="J247" s="97" t="str">
        <f>IF('P9'!K20=0,"",'P9'!K20)</f>
        <v/>
      </c>
      <c r="K247" s="97" t="str">
        <f>IF('P9'!L20=0,"",'P9'!L20)</f>
        <v/>
      </c>
      <c r="L247" s="97" t="str">
        <f>IF('P9'!M20=0,"",'P9'!M20)</f>
        <v/>
      </c>
      <c r="M247" s="97" t="str">
        <f>IF('P9'!N20=0,"",'P9'!N20)</f>
        <v/>
      </c>
      <c r="N247" s="97" t="str">
        <f>IF('P9'!O20=0,"",'P9'!O20)</f>
        <v/>
      </c>
      <c r="O247" s="97" t="str">
        <f>IF('P9'!P20=0,"",'P9'!P20)</f>
        <v/>
      </c>
      <c r="P247" s="94" t="str">
        <f>IF('P9'!Q20=0,"",'P9'!Q20)</f>
        <v/>
      </c>
      <c r="R247" s="170"/>
      <c r="U247" s="180"/>
      <c r="V247" s="180"/>
      <c r="W247" s="170"/>
    </row>
    <row r="248" spans="1:23" s="99" customFormat="1" ht="18" x14ac:dyDescent="0.4">
      <c r="A248" s="90"/>
      <c r="B248" s="91" t="str">
        <f>IF('P9'!A21="","",'P9'!A21)</f>
        <v/>
      </c>
      <c r="C248" s="94" t="str">
        <f>IF('P9'!B21="","",'P9'!B21)</f>
        <v/>
      </c>
      <c r="D248" s="91" t="str">
        <f>IF('P9'!C21="","",'P9'!C21)</f>
        <v/>
      </c>
      <c r="E248" s="92" t="str">
        <f>IF('P9'!D21="","",'P9'!D21)</f>
        <v/>
      </c>
      <c r="F248" s="93" t="str">
        <f>IF('P9'!F21="","",'P9'!F21)</f>
        <v/>
      </c>
      <c r="G248" s="97" t="str">
        <f>IF('P9'!H21=0,"",'P9'!H21)</f>
        <v/>
      </c>
      <c r="H248" s="97" t="str">
        <f>IF('P9'!I21=0,"",'P9'!I21)</f>
        <v/>
      </c>
      <c r="I248" s="97" t="str">
        <f>IF('P9'!J21=0,"",'P9'!J21)</f>
        <v/>
      </c>
      <c r="J248" s="97" t="str">
        <f>IF('P9'!K21=0,"",'P9'!K21)</f>
        <v/>
      </c>
      <c r="K248" s="97" t="str">
        <f>IF('P9'!L21=0,"",'P9'!L21)</f>
        <v/>
      </c>
      <c r="L248" s="97" t="str">
        <f>IF('P9'!M21=0,"",'P9'!M21)</f>
        <v/>
      </c>
      <c r="M248" s="97" t="str">
        <f>IF('P9'!N21=0,"",'P9'!N21)</f>
        <v/>
      </c>
      <c r="N248" s="97" t="str">
        <f>IF('P9'!O21=0,"",'P9'!O21)</f>
        <v/>
      </c>
      <c r="O248" s="97" t="str">
        <f>IF('P9'!P21=0,"",'P9'!P21)</f>
        <v/>
      </c>
      <c r="P248" s="94" t="str">
        <f>IF('P9'!Q21=0,"",'P9'!Q21)</f>
        <v/>
      </c>
      <c r="R248" s="170"/>
      <c r="U248" s="180"/>
      <c r="V248" s="180"/>
      <c r="W248" s="170"/>
    </row>
    <row r="249" spans="1:23" s="99" customFormat="1" ht="18" x14ac:dyDescent="0.4">
      <c r="A249" s="90"/>
      <c r="B249" s="91" t="str">
        <f>IF('P9'!A22="","",'P9'!A22)</f>
        <v/>
      </c>
      <c r="C249" s="94" t="str">
        <f>IF('P9'!B22="","",'P9'!B22)</f>
        <v/>
      </c>
      <c r="D249" s="91" t="str">
        <f>IF('P9'!C22="","",'P9'!C22)</f>
        <v/>
      </c>
      <c r="E249" s="92" t="str">
        <f>IF('P9'!D22="","",'P9'!D22)</f>
        <v/>
      </c>
      <c r="F249" s="93" t="str">
        <f>IF('P9'!F22="","",'P9'!F22)</f>
        <v xml:space="preserve"> </v>
      </c>
      <c r="G249" s="97" t="str">
        <f>IF('P9'!H22=0,"",'P9'!H22)</f>
        <v/>
      </c>
      <c r="H249" s="97" t="str">
        <f>IF('P9'!I22=0,"",'P9'!I22)</f>
        <v/>
      </c>
      <c r="I249" s="97" t="str">
        <f>IF('P9'!J22=0,"",'P9'!J22)</f>
        <v/>
      </c>
      <c r="J249" s="97" t="str">
        <f>IF('P9'!K22=0,"",'P9'!K22)</f>
        <v/>
      </c>
      <c r="K249" s="97" t="str">
        <f>IF('P9'!L22=0,"",'P9'!L22)</f>
        <v/>
      </c>
      <c r="L249" s="97" t="str">
        <f>IF('P9'!M22=0,"",'P9'!M22)</f>
        <v/>
      </c>
      <c r="M249" s="97" t="str">
        <f>IF('P9'!N22=0,"",'P9'!N22)</f>
        <v/>
      </c>
      <c r="N249" s="97" t="str">
        <f>IF('P9'!O22=0,"",'P9'!O22)</f>
        <v/>
      </c>
      <c r="O249" s="97" t="str">
        <f>IF('P9'!P22=0,"",'P9'!P22)</f>
        <v/>
      </c>
      <c r="P249" s="94" t="str">
        <f>IF('P9'!Q22=0,"",'P9'!Q22)</f>
        <v/>
      </c>
      <c r="R249" s="170"/>
      <c r="U249" s="180"/>
      <c r="V249" s="180"/>
      <c r="W249" s="170"/>
    </row>
    <row r="250" spans="1:23" s="99" customFormat="1" ht="18" x14ac:dyDescent="0.4">
      <c r="A250" s="90"/>
      <c r="B250" s="91" t="str">
        <f>IF('P9'!A23="","",'P9'!A23)</f>
        <v/>
      </c>
      <c r="C250" s="94" t="str">
        <f>IF('P9'!B23="","",'P9'!B23)</f>
        <v/>
      </c>
      <c r="D250" s="91" t="str">
        <f>IF('P9'!C23="","",'P9'!C23)</f>
        <v/>
      </c>
      <c r="E250" s="92" t="str">
        <f>IF('P9'!D23="","",'P9'!D23)</f>
        <v/>
      </c>
      <c r="F250" s="93" t="str">
        <f>IF('P9'!F23="","",'P9'!F23)</f>
        <v/>
      </c>
      <c r="G250" s="97" t="str">
        <f>IF('P9'!H23=0,"",'P9'!H23)</f>
        <v/>
      </c>
      <c r="H250" s="97" t="str">
        <f>IF('P9'!I23=0,"",'P9'!I23)</f>
        <v/>
      </c>
      <c r="I250" s="97" t="str">
        <f>IF('P9'!J23=0,"",'P9'!J23)</f>
        <v/>
      </c>
      <c r="J250" s="97" t="str">
        <f>IF('P9'!K23=0,"",'P9'!K23)</f>
        <v/>
      </c>
      <c r="K250" s="97" t="str">
        <f>IF('P9'!L23=0,"",'P9'!L23)</f>
        <v/>
      </c>
      <c r="L250" s="97" t="str">
        <f>IF('P9'!M23=0,"",'P9'!M23)</f>
        <v/>
      </c>
      <c r="M250" s="97" t="str">
        <f>IF('P9'!N23=0,"",'P9'!N23)</f>
        <v/>
      </c>
      <c r="N250" s="97" t="str">
        <f>IF('P9'!O23=0,"",'P9'!O23)</f>
        <v/>
      </c>
      <c r="O250" s="97" t="str">
        <f>IF('P9'!P23=0,"",'P9'!P23)</f>
        <v/>
      </c>
      <c r="P250" s="94" t="str">
        <f>IF('P9'!Q23=0,"",'P9'!Q23)</f>
        <v/>
      </c>
      <c r="R250" s="170"/>
      <c r="U250" s="180"/>
      <c r="V250" s="180"/>
      <c r="W250" s="170"/>
    </row>
    <row r="251" spans="1:23" s="99" customFormat="1" ht="18" x14ac:dyDescent="0.4">
      <c r="A251" s="90"/>
      <c r="B251" s="91" t="str">
        <f>IF('P9'!A24="","",'P9'!A24)</f>
        <v/>
      </c>
      <c r="C251" s="94" t="str">
        <f>IF('P9'!B24="","",'P9'!B24)</f>
        <v/>
      </c>
      <c r="D251" s="91" t="str">
        <f>IF('P9'!C24="","",'P9'!C24)</f>
        <v/>
      </c>
      <c r="E251" s="92" t="str">
        <f>IF('P9'!D24="","",'P9'!D24)</f>
        <v/>
      </c>
      <c r="F251" s="93" t="str">
        <f>IF('P9'!F24="","",'P9'!F24)</f>
        <v/>
      </c>
      <c r="G251" s="97" t="str">
        <f>IF('P9'!H24=0,"",'P9'!H24)</f>
        <v/>
      </c>
      <c r="H251" s="97" t="str">
        <f>IF('P9'!I24=0,"",'P9'!I24)</f>
        <v/>
      </c>
      <c r="I251" s="97" t="str">
        <f>IF('P9'!J24=0,"",'P9'!J24)</f>
        <v/>
      </c>
      <c r="J251" s="97" t="str">
        <f>IF('P9'!K24=0,"",'P9'!K24)</f>
        <v/>
      </c>
      <c r="K251" s="97" t="str">
        <f>IF('P9'!L24=0,"",'P9'!L24)</f>
        <v/>
      </c>
      <c r="L251" s="97" t="str">
        <f>IF('P9'!M24=0,"",'P9'!M24)</f>
        <v/>
      </c>
      <c r="M251" s="97" t="str">
        <f>IF('P9'!N24=0,"",'P9'!N24)</f>
        <v/>
      </c>
      <c r="N251" s="97" t="str">
        <f>IF('P9'!O24=0,"",'P9'!O24)</f>
        <v/>
      </c>
      <c r="O251" s="97" t="str">
        <f>IF('P9'!P24=0,"",'P9'!P24)</f>
        <v/>
      </c>
      <c r="P251" s="94" t="str">
        <f>IF('P9'!Q24=0,"",'P9'!Q24)</f>
        <v/>
      </c>
      <c r="R251" s="170"/>
      <c r="U251" s="180"/>
      <c r="V251" s="180"/>
      <c r="W251" s="170"/>
    </row>
    <row r="252" spans="1:23" s="99" customFormat="1" ht="18" x14ac:dyDescent="0.4">
      <c r="A252" s="90"/>
      <c r="B252" s="91" t="str">
        <f>IF('P10'!A13="","",'P10'!A13)</f>
        <v/>
      </c>
      <c r="C252" s="94" t="str">
        <f>IF('P10'!B13="","",'P10'!B13)</f>
        <v/>
      </c>
      <c r="D252" s="91" t="str">
        <f>IF('P10'!C13="","",'P10'!C13)</f>
        <v/>
      </c>
      <c r="E252" s="92" t="str">
        <f>IF('P10'!D13="","",'P10'!D13)</f>
        <v/>
      </c>
      <c r="F252" s="93" t="str">
        <f>IF('P10'!F13="","",'P10'!F13)</f>
        <v/>
      </c>
      <c r="G252" s="97" t="str">
        <f>IF('P10'!H13=0,"",'P10'!H13)</f>
        <v/>
      </c>
      <c r="H252" s="97" t="str">
        <f>IF('P10'!I13=0,"",'P10'!I13)</f>
        <v/>
      </c>
      <c r="I252" s="97" t="str">
        <f>IF('P10'!J13=0,"",'P10'!J13)</f>
        <v/>
      </c>
      <c r="J252" s="97" t="str">
        <f>IF('P10'!K13=0,"",'P10'!K13)</f>
        <v/>
      </c>
      <c r="K252" s="97" t="str">
        <f>IF('P10'!L13=0,"",'P10'!L13)</f>
        <v/>
      </c>
      <c r="L252" s="97" t="str">
        <f>IF('P10'!M13=0,"",'P10'!M13)</f>
        <v/>
      </c>
      <c r="M252" s="97" t="str">
        <f>IF('P10'!N13=0,"",'P10'!N13)</f>
        <v/>
      </c>
      <c r="N252" s="97" t="str">
        <f>IF('P10'!O13=0,"",'P10'!O13)</f>
        <v/>
      </c>
      <c r="O252" s="97" t="str">
        <f>IF('P10'!P13=0,"",'P10'!P13)</f>
        <v/>
      </c>
      <c r="P252" s="94" t="str">
        <f>IF('P10'!Q13=0,"",'P10'!Q13)</f>
        <v/>
      </c>
      <c r="R252" s="170"/>
      <c r="U252" s="180"/>
      <c r="V252" s="180"/>
      <c r="W252" s="170"/>
    </row>
    <row r="253" spans="1:23" s="99" customFormat="1" ht="18" x14ac:dyDescent="0.4">
      <c r="A253" s="90"/>
      <c r="B253" s="91" t="str">
        <f>IF('P10'!A18="","",'P10'!A18)</f>
        <v/>
      </c>
      <c r="C253" s="94" t="str">
        <f>IF('P10'!B18="","",'P10'!B18)</f>
        <v/>
      </c>
      <c r="D253" s="91" t="str">
        <f>IF('P10'!C18="","",'P10'!C18)</f>
        <v/>
      </c>
      <c r="E253" s="92" t="str">
        <f>IF('P10'!D18="","",'P10'!D18)</f>
        <v/>
      </c>
      <c r="F253" s="93" t="str">
        <f>IF('P10'!F18="","",'P10'!F18)</f>
        <v/>
      </c>
      <c r="G253" s="97" t="str">
        <f>IF('P10'!H18=0,"",'P10'!H18)</f>
        <v/>
      </c>
      <c r="H253" s="97" t="str">
        <f>IF('P10'!I18=0,"",'P10'!I18)</f>
        <v/>
      </c>
      <c r="I253" s="97" t="str">
        <f>IF('P10'!J18=0,"",'P10'!J18)</f>
        <v/>
      </c>
      <c r="J253" s="97" t="str">
        <f>IF('P10'!K18=0,"",'P10'!K18)</f>
        <v/>
      </c>
      <c r="K253" s="97" t="str">
        <f>IF('P10'!L18=0,"",'P10'!L18)</f>
        <v/>
      </c>
      <c r="L253" s="97" t="str">
        <f>IF('P10'!M18=0,"",'P10'!M18)</f>
        <v/>
      </c>
      <c r="M253" s="97" t="str">
        <f>IF('P10'!N18=0,"",'P10'!N18)</f>
        <v/>
      </c>
      <c r="N253" s="97" t="str">
        <f>IF('P10'!O18=0,"",'P10'!O18)</f>
        <v/>
      </c>
      <c r="O253" s="97" t="str">
        <f>IF('P10'!P18=0,"",'P10'!P18)</f>
        <v/>
      </c>
      <c r="P253" s="94" t="str">
        <f>IF('P10'!Q18=0,"",'P10'!Q18)</f>
        <v/>
      </c>
      <c r="R253" s="170"/>
      <c r="U253" s="180"/>
      <c r="V253" s="180"/>
      <c r="W253" s="170"/>
    </row>
    <row r="254" spans="1:23" s="99" customFormat="1" ht="18" x14ac:dyDescent="0.4">
      <c r="A254" s="90"/>
      <c r="B254" s="91" t="str">
        <f>IF('P10'!A19="","",'P10'!A19)</f>
        <v/>
      </c>
      <c r="C254" s="94" t="str">
        <f>IF('P10'!B19="","",'P10'!B19)</f>
        <v/>
      </c>
      <c r="D254" s="91" t="str">
        <f>IF('P10'!C19="","",'P10'!C19)</f>
        <v/>
      </c>
      <c r="E254" s="92" t="str">
        <f>IF('P10'!D19="","",'P10'!D19)</f>
        <v/>
      </c>
      <c r="F254" s="93" t="str">
        <f>IF('P10'!F19="","",'P10'!F19)</f>
        <v/>
      </c>
      <c r="G254" s="97" t="str">
        <f>IF('P10'!H19=0,"",'P10'!H19)</f>
        <v/>
      </c>
      <c r="H254" s="97" t="str">
        <f>IF('P10'!I19=0,"",'P10'!I19)</f>
        <v/>
      </c>
      <c r="I254" s="97" t="str">
        <f>IF('P10'!J19=0,"",'P10'!J19)</f>
        <v/>
      </c>
      <c r="J254" s="97" t="str">
        <f>IF('P10'!K19=0,"",'P10'!K19)</f>
        <v/>
      </c>
      <c r="K254" s="97" t="str">
        <f>IF('P10'!L19=0,"",'P10'!L19)</f>
        <v/>
      </c>
      <c r="L254" s="97" t="str">
        <f>IF('P10'!M19=0,"",'P10'!M19)</f>
        <v/>
      </c>
      <c r="M254" s="97" t="str">
        <f>IF('P10'!N19=0,"",'P10'!N19)</f>
        <v/>
      </c>
      <c r="N254" s="97" t="str">
        <f>IF('P10'!O19=0,"",'P10'!O19)</f>
        <v/>
      </c>
      <c r="O254" s="97" t="str">
        <f>IF('P10'!P19=0,"",'P10'!P19)</f>
        <v/>
      </c>
      <c r="P254" s="94" t="str">
        <f>IF('P10'!Q19=0,"",'P10'!Q19)</f>
        <v/>
      </c>
      <c r="R254" s="170"/>
      <c r="U254" s="180"/>
      <c r="V254" s="180"/>
      <c r="W254" s="170"/>
    </row>
    <row r="255" spans="1:23" s="99" customFormat="1" ht="18" x14ac:dyDescent="0.4">
      <c r="A255" s="90"/>
      <c r="B255" s="91" t="str">
        <f>IF('P10'!A20="","",'P10'!A20)</f>
        <v/>
      </c>
      <c r="C255" s="94" t="str">
        <f>IF('P10'!B20="","",'P10'!B20)</f>
        <v/>
      </c>
      <c r="D255" s="91" t="str">
        <f>IF('P10'!C20="","",'P10'!C20)</f>
        <v/>
      </c>
      <c r="E255" s="92" t="str">
        <f>IF('P10'!D20="","",'P10'!D20)</f>
        <v/>
      </c>
      <c r="F255" s="93" t="str">
        <f>IF('P10'!F20="","",'P10'!F20)</f>
        <v/>
      </c>
      <c r="G255" s="97" t="str">
        <f>IF('P10'!H20=0,"",'P10'!H20)</f>
        <v/>
      </c>
      <c r="H255" s="97" t="str">
        <f>IF('P10'!I20=0,"",'P10'!I20)</f>
        <v/>
      </c>
      <c r="I255" s="97" t="str">
        <f>IF('P10'!J20=0,"",'P10'!J20)</f>
        <v/>
      </c>
      <c r="J255" s="97" t="str">
        <f>IF('P10'!K20=0,"",'P10'!K20)</f>
        <v/>
      </c>
      <c r="K255" s="97" t="str">
        <f>IF('P10'!L20=0,"",'P10'!L20)</f>
        <v/>
      </c>
      <c r="L255" s="97" t="str">
        <f>IF('P10'!M20=0,"",'P10'!M20)</f>
        <v/>
      </c>
      <c r="M255" s="97" t="str">
        <f>IF('P10'!N20=0,"",'P10'!N20)</f>
        <v/>
      </c>
      <c r="N255" s="97" t="str">
        <f>IF('P10'!O20=0,"",'P10'!O20)</f>
        <v/>
      </c>
      <c r="O255" s="97" t="str">
        <f>IF('P10'!P20=0,"",'P10'!P20)</f>
        <v/>
      </c>
      <c r="P255" s="94" t="str">
        <f>IF('P10'!Q20=0,"",'P10'!Q20)</f>
        <v/>
      </c>
      <c r="R255" s="170"/>
      <c r="U255" s="180"/>
      <c r="V255" s="180"/>
      <c r="W255" s="170"/>
    </row>
    <row r="256" spans="1:23" s="99" customFormat="1" ht="18" x14ac:dyDescent="0.4">
      <c r="A256" s="90"/>
      <c r="B256" s="91" t="str">
        <f>IF('P10'!A21="","",'P10'!A21)</f>
        <v/>
      </c>
      <c r="C256" s="94" t="str">
        <f>IF('P10'!B21="","",'P10'!B21)</f>
        <v/>
      </c>
      <c r="D256" s="91" t="str">
        <f>IF('P10'!C21="","",'P10'!C21)</f>
        <v/>
      </c>
      <c r="E256" s="92" t="str">
        <f>IF('P10'!D21="","",'P10'!D21)</f>
        <v/>
      </c>
      <c r="F256" s="93" t="str">
        <f>IF('P10'!F21="","",'P10'!F21)</f>
        <v/>
      </c>
      <c r="G256" s="97" t="str">
        <f>IF('P10'!H21=0,"",'P10'!H21)</f>
        <v/>
      </c>
      <c r="H256" s="97" t="str">
        <f>IF('P10'!I21=0,"",'P10'!I21)</f>
        <v/>
      </c>
      <c r="I256" s="97" t="str">
        <f>IF('P10'!J21=0,"",'P10'!J21)</f>
        <v/>
      </c>
      <c r="J256" s="97" t="str">
        <f>IF('P10'!K21=0,"",'P10'!K21)</f>
        <v/>
      </c>
      <c r="K256" s="97" t="str">
        <f>IF('P10'!L21=0,"",'P10'!L21)</f>
        <v/>
      </c>
      <c r="L256" s="97" t="str">
        <f>IF('P10'!M21=0,"",'P10'!M21)</f>
        <v/>
      </c>
      <c r="M256" s="97" t="str">
        <f>IF('P10'!N21=0,"",'P10'!N21)</f>
        <v/>
      </c>
      <c r="N256" s="97" t="str">
        <f>IF('P10'!O21=0,"",'P10'!O21)</f>
        <v/>
      </c>
      <c r="O256" s="97" t="str">
        <f>IF('P10'!P21=0,"",'P10'!P21)</f>
        <v/>
      </c>
      <c r="P256" s="94" t="str">
        <f>IF('P10'!Q21=0,"",'P10'!Q21)</f>
        <v/>
      </c>
      <c r="R256" s="170"/>
      <c r="U256" s="180"/>
      <c r="V256" s="180"/>
      <c r="W256" s="170"/>
    </row>
    <row r="257" spans="1:23" s="99" customFormat="1" ht="18" x14ac:dyDescent="0.4">
      <c r="A257" s="90"/>
      <c r="B257" s="91" t="str">
        <f>IF('P10'!A22="","",'P10'!A22)</f>
        <v/>
      </c>
      <c r="C257" s="94" t="str">
        <f>IF('P10'!B22="","",'P10'!B22)</f>
        <v/>
      </c>
      <c r="D257" s="91" t="str">
        <f>IF('P10'!C22="","",'P10'!C22)</f>
        <v/>
      </c>
      <c r="E257" s="92" t="str">
        <f>IF('P10'!D22="","",'P10'!D22)</f>
        <v/>
      </c>
      <c r="F257" s="93" t="str">
        <f>IF('P10'!F22="","",'P10'!F22)</f>
        <v/>
      </c>
      <c r="G257" s="97" t="str">
        <f>IF('P10'!H22=0,"",'P10'!H22)</f>
        <v/>
      </c>
      <c r="H257" s="97" t="str">
        <f>IF('P10'!I22=0,"",'P10'!I22)</f>
        <v/>
      </c>
      <c r="I257" s="97" t="str">
        <f>IF('P10'!J22=0,"",'P10'!J22)</f>
        <v/>
      </c>
      <c r="J257" s="97" t="str">
        <f>IF('P10'!K22=0,"",'P10'!K22)</f>
        <v/>
      </c>
      <c r="K257" s="97" t="str">
        <f>IF('P10'!L22=0,"",'P10'!L22)</f>
        <v/>
      </c>
      <c r="L257" s="97" t="str">
        <f>IF('P10'!M22=0,"",'P10'!M22)</f>
        <v/>
      </c>
      <c r="M257" s="97" t="str">
        <f>IF('P10'!N22=0,"",'P10'!N22)</f>
        <v/>
      </c>
      <c r="N257" s="97" t="str">
        <f>IF('P10'!O22=0,"",'P10'!O22)</f>
        <v/>
      </c>
      <c r="O257" s="97" t="str">
        <f>IF('P10'!P22=0,"",'P10'!P22)</f>
        <v/>
      </c>
      <c r="P257" s="94" t="str">
        <f>IF('P10'!Q22=0,"",'P10'!Q22)</f>
        <v/>
      </c>
      <c r="R257" s="170"/>
      <c r="U257" s="180"/>
      <c r="V257" s="180"/>
      <c r="W257" s="170"/>
    </row>
    <row r="258" spans="1:23" s="99" customFormat="1" ht="18" x14ac:dyDescent="0.4">
      <c r="A258" s="90"/>
      <c r="B258" s="91" t="str">
        <f>IF('P10'!A23="","",'P10'!A23)</f>
        <v/>
      </c>
      <c r="C258" s="94" t="str">
        <f>IF('P10'!B23="","",'P10'!B23)</f>
        <v/>
      </c>
      <c r="D258" s="91" t="str">
        <f>IF('P10'!C23="","",'P10'!C23)</f>
        <v/>
      </c>
      <c r="E258" s="92" t="str">
        <f>IF('P10'!D23="","",'P10'!D23)</f>
        <v/>
      </c>
      <c r="F258" s="93" t="str">
        <f>IF('P10'!F23="","",'P10'!F23)</f>
        <v/>
      </c>
      <c r="G258" s="97" t="str">
        <f>IF('P10'!H23=0,"",'P10'!H23)</f>
        <v/>
      </c>
      <c r="H258" s="97" t="str">
        <f>IF('P10'!I23=0,"",'P10'!I23)</f>
        <v/>
      </c>
      <c r="I258" s="97" t="str">
        <f>IF('P10'!J23=0,"",'P10'!J23)</f>
        <v/>
      </c>
      <c r="J258" s="97" t="str">
        <f>IF('P10'!K23=0,"",'P10'!K23)</f>
        <v/>
      </c>
      <c r="K258" s="97" t="str">
        <f>IF('P10'!L23=0,"",'P10'!L23)</f>
        <v/>
      </c>
      <c r="L258" s="97" t="str">
        <f>IF('P10'!M23=0,"",'P10'!M23)</f>
        <v/>
      </c>
      <c r="M258" s="97" t="str">
        <f>IF('P10'!N23=0,"",'P10'!N23)</f>
        <v/>
      </c>
      <c r="N258" s="97" t="str">
        <f>IF('P10'!O23=0,"",'P10'!O23)</f>
        <v/>
      </c>
      <c r="O258" s="97" t="str">
        <f>IF('P10'!P23=0,"",'P10'!P23)</f>
        <v/>
      </c>
      <c r="P258" s="94" t="str">
        <f>IF('P10'!Q23=0,"",'P10'!Q23)</f>
        <v/>
      </c>
      <c r="R258" s="170"/>
      <c r="U258" s="180"/>
      <c r="V258" s="180"/>
      <c r="W258" s="170"/>
    </row>
    <row r="259" spans="1:23" s="99" customFormat="1" ht="18" x14ac:dyDescent="0.4">
      <c r="A259" s="90"/>
      <c r="B259" s="91" t="str">
        <f>IF('P10'!A24="","",'P10'!A24)</f>
        <v/>
      </c>
      <c r="C259" s="94" t="str">
        <f>IF('P10'!B24="","",'P10'!B24)</f>
        <v/>
      </c>
      <c r="D259" s="91" t="str">
        <f>IF('P10'!C24="","",'P10'!C24)</f>
        <v/>
      </c>
      <c r="E259" s="92" t="str">
        <f>IF('P10'!D24="","",'P10'!D24)</f>
        <v/>
      </c>
      <c r="F259" s="93" t="str">
        <f>IF('P10'!F24="","",'P10'!F24)</f>
        <v/>
      </c>
      <c r="G259" s="97" t="str">
        <f>IF('P10'!H24=0,"",'P10'!H24)</f>
        <v/>
      </c>
      <c r="H259" s="97" t="str">
        <f>IF('P10'!I24=0,"",'P10'!I24)</f>
        <v/>
      </c>
      <c r="I259" s="97" t="str">
        <f>IF('P10'!J24=0,"",'P10'!J24)</f>
        <v/>
      </c>
      <c r="J259" s="97" t="str">
        <f>IF('P10'!K24=0,"",'P10'!K24)</f>
        <v/>
      </c>
      <c r="K259" s="97" t="str">
        <f>IF('P10'!L24=0,"",'P10'!L24)</f>
        <v/>
      </c>
      <c r="L259" s="97" t="str">
        <f>IF('P10'!M24=0,"",'P10'!M24)</f>
        <v/>
      </c>
      <c r="M259" s="97" t="str">
        <f>IF('P10'!N24=0,"",'P10'!N24)</f>
        <v/>
      </c>
      <c r="N259" s="97" t="str">
        <f>IF('P10'!O24=0,"",'P10'!O24)</f>
        <v/>
      </c>
      <c r="O259" s="97" t="str">
        <f>IF('P10'!P24=0,"",'P10'!P24)</f>
        <v/>
      </c>
      <c r="P259" s="94" t="str">
        <f>IF('P10'!Q24=0,"",'P10'!Q24)</f>
        <v/>
      </c>
      <c r="R259" s="170"/>
      <c r="U259" s="180"/>
      <c r="V259" s="180"/>
      <c r="W259" s="170"/>
    </row>
    <row r="260" spans="1:23" s="99" customFormat="1" ht="18" x14ac:dyDescent="0.4">
      <c r="A260" s="90"/>
      <c r="B260" s="91" t="str">
        <f>IF('P11'!A20="","",'P11'!A20)</f>
        <v/>
      </c>
      <c r="C260" s="94" t="str">
        <f>IF('P11'!B20="","",'P11'!B20)</f>
        <v/>
      </c>
      <c r="D260" s="91" t="str">
        <f>IF('P11'!C20="","",'P11'!C20)</f>
        <v/>
      </c>
      <c r="E260" s="92" t="str">
        <f>IF('P11'!D20="","",'P11'!D20)</f>
        <v/>
      </c>
      <c r="F260" s="93" t="str">
        <f>IF('P11'!F20="","",'P11'!F20)</f>
        <v/>
      </c>
      <c r="G260" s="97" t="str">
        <f>IF('P11'!H20=0,"",'P11'!H20)</f>
        <v/>
      </c>
      <c r="H260" s="97" t="str">
        <f>IF('P11'!I20=0,"",'P11'!I20)</f>
        <v/>
      </c>
      <c r="I260" s="97" t="str">
        <f>IF('P11'!J20=0,"",'P11'!J20)</f>
        <v/>
      </c>
      <c r="J260" s="97" t="str">
        <f>IF('P11'!K20=0,"",'P11'!K20)</f>
        <v/>
      </c>
      <c r="K260" s="97" t="str">
        <f>IF('P11'!L20=0,"",'P11'!L20)</f>
        <v/>
      </c>
      <c r="L260" s="97" t="str">
        <f>IF('P11'!M20=0,"",'P11'!M20)</f>
        <v/>
      </c>
      <c r="M260" s="97" t="str">
        <f>IF('P11'!N20=0,"",'P11'!N20)</f>
        <v/>
      </c>
      <c r="N260" s="97" t="str">
        <f>IF('P11'!O20=0,"",'P11'!O20)</f>
        <v/>
      </c>
      <c r="O260" s="97" t="str">
        <f>IF('P11'!P20=0,"",'P11'!P20)</f>
        <v/>
      </c>
      <c r="P260" s="94" t="str">
        <f>IF('P11'!Q20=0,"",'P11'!Q20)</f>
        <v/>
      </c>
      <c r="R260" s="170"/>
      <c r="U260" s="180"/>
      <c r="V260" s="180"/>
      <c r="W260" s="170"/>
    </row>
    <row r="261" spans="1:23" s="99" customFormat="1" ht="18" x14ac:dyDescent="0.4">
      <c r="A261" s="90"/>
      <c r="B261" s="91" t="str">
        <f>IF('P11'!A21="","",'P11'!A21)</f>
        <v/>
      </c>
      <c r="C261" s="94" t="str">
        <f>IF('P11'!B21="","",'P11'!B21)</f>
        <v/>
      </c>
      <c r="D261" s="91" t="str">
        <f>IF('P11'!C21="","",'P11'!C21)</f>
        <v/>
      </c>
      <c r="E261" s="92" t="str">
        <f>IF('P11'!D21="","",'P11'!D21)</f>
        <v/>
      </c>
      <c r="F261" s="93" t="str">
        <f>IF('P11'!F21="","",'P11'!F21)</f>
        <v/>
      </c>
      <c r="G261" s="97" t="str">
        <f>IF('P11'!H21=0,"",'P11'!H21)</f>
        <v/>
      </c>
      <c r="H261" s="97" t="str">
        <f>IF('P11'!I21=0,"",'P11'!I21)</f>
        <v/>
      </c>
      <c r="I261" s="97" t="str">
        <f>IF('P11'!J21=0,"",'P11'!J21)</f>
        <v/>
      </c>
      <c r="J261" s="97" t="str">
        <f>IF('P11'!K21=0,"",'P11'!K21)</f>
        <v/>
      </c>
      <c r="K261" s="97" t="str">
        <f>IF('P11'!L21=0,"",'P11'!L21)</f>
        <v/>
      </c>
      <c r="L261" s="97" t="str">
        <f>IF('P11'!M21=0,"",'P11'!M21)</f>
        <v/>
      </c>
      <c r="M261" s="97" t="str">
        <f>IF('P11'!N21=0,"",'P11'!N21)</f>
        <v/>
      </c>
      <c r="N261" s="97" t="str">
        <f>IF('P11'!O21=0,"",'P11'!O21)</f>
        <v/>
      </c>
      <c r="O261" s="97" t="str">
        <f>IF('P11'!P21=0,"",'P11'!P21)</f>
        <v/>
      </c>
      <c r="P261" s="94" t="str">
        <f>IF('P11'!Q21=0,"",'P11'!Q21)</f>
        <v/>
      </c>
      <c r="R261" s="170"/>
      <c r="U261" s="180"/>
      <c r="V261" s="180"/>
      <c r="W261" s="170"/>
    </row>
    <row r="262" spans="1:23" s="99" customFormat="1" ht="18" x14ac:dyDescent="0.4">
      <c r="A262" s="90"/>
      <c r="B262" s="91" t="str">
        <f>IF('P11'!A22="","",'P11'!A22)</f>
        <v/>
      </c>
      <c r="C262" s="94" t="str">
        <f>IF('P11'!B22="","",'P11'!B22)</f>
        <v/>
      </c>
      <c r="D262" s="91" t="str">
        <f>IF('P11'!C22="","",'P11'!C22)</f>
        <v/>
      </c>
      <c r="E262" s="92" t="str">
        <f>IF('P11'!D22="","",'P11'!D22)</f>
        <v/>
      </c>
      <c r="F262" s="93" t="str">
        <f>IF('P11'!F22="","",'P11'!F22)</f>
        <v/>
      </c>
      <c r="G262" s="97" t="str">
        <f>IF('P11'!H22=0,"",'P11'!H22)</f>
        <v/>
      </c>
      <c r="H262" s="97" t="str">
        <f>IF('P11'!I22=0,"",'P11'!I22)</f>
        <v/>
      </c>
      <c r="I262" s="97" t="str">
        <f>IF('P11'!J22=0,"",'P11'!J22)</f>
        <v/>
      </c>
      <c r="J262" s="97" t="str">
        <f>IF('P11'!K22=0,"",'P11'!K22)</f>
        <v/>
      </c>
      <c r="K262" s="97" t="str">
        <f>IF('P11'!L22=0,"",'P11'!L22)</f>
        <v/>
      </c>
      <c r="L262" s="97" t="str">
        <f>IF('P11'!M22=0,"",'P11'!M22)</f>
        <v/>
      </c>
      <c r="M262" s="97" t="str">
        <f>IF('P11'!N22=0,"",'P11'!N22)</f>
        <v/>
      </c>
      <c r="N262" s="97" t="str">
        <f>IF('P11'!O22=0,"",'P11'!O22)</f>
        <v/>
      </c>
      <c r="O262" s="97" t="str">
        <f>IF('P11'!P22=0,"",'P11'!P22)</f>
        <v/>
      </c>
      <c r="P262" s="94" t="str">
        <f>IF('P11'!Q22=0,"",'P11'!Q22)</f>
        <v/>
      </c>
      <c r="R262" s="170"/>
      <c r="U262" s="180"/>
      <c r="V262" s="180"/>
      <c r="W262" s="170"/>
    </row>
    <row r="263" spans="1:23" s="99" customFormat="1" ht="18" x14ac:dyDescent="0.4">
      <c r="A263" s="90"/>
      <c r="B263" s="91" t="str">
        <f>IF('P11'!A23="","",'P11'!A23)</f>
        <v/>
      </c>
      <c r="C263" s="94" t="str">
        <f>IF('P11'!B23="","",'P11'!B23)</f>
        <v/>
      </c>
      <c r="D263" s="91" t="str">
        <f>IF('P11'!C23="","",'P11'!C23)</f>
        <v/>
      </c>
      <c r="E263" s="92" t="str">
        <f>IF('P11'!D23="","",'P11'!D23)</f>
        <v/>
      </c>
      <c r="F263" s="93" t="str">
        <f>IF('P11'!F23="","",'P11'!F23)</f>
        <v/>
      </c>
      <c r="G263" s="97" t="str">
        <f>IF('P11'!H23=0,"",'P11'!H23)</f>
        <v/>
      </c>
      <c r="H263" s="97" t="str">
        <f>IF('P11'!I23=0,"",'P11'!I23)</f>
        <v/>
      </c>
      <c r="I263" s="97" t="str">
        <f>IF('P11'!J23=0,"",'P11'!J23)</f>
        <v/>
      </c>
      <c r="J263" s="97" t="str">
        <f>IF('P11'!K23=0,"",'P11'!K23)</f>
        <v/>
      </c>
      <c r="K263" s="97" t="str">
        <f>IF('P11'!L23=0,"",'P11'!L23)</f>
        <v/>
      </c>
      <c r="L263" s="97" t="str">
        <f>IF('P11'!M23=0,"",'P11'!M23)</f>
        <v/>
      </c>
      <c r="M263" s="97" t="str">
        <f>IF('P11'!N23=0,"",'P11'!N23)</f>
        <v/>
      </c>
      <c r="N263" s="97" t="str">
        <f>IF('P11'!O23=0,"",'P11'!O23)</f>
        <v/>
      </c>
      <c r="O263" s="97" t="str">
        <f>IF('P11'!P23=0,"",'P11'!P23)</f>
        <v/>
      </c>
      <c r="P263" s="94" t="str">
        <f>IF('P11'!Q23=0,"",'P11'!Q23)</f>
        <v/>
      </c>
      <c r="R263" s="170"/>
      <c r="U263" s="180"/>
      <c r="V263" s="180"/>
      <c r="W263" s="170"/>
    </row>
    <row r="264" spans="1:23" s="99" customFormat="1" ht="18" x14ac:dyDescent="0.4">
      <c r="A264" s="90"/>
      <c r="B264" s="91" t="str">
        <f>IF('P11'!A24="","",'P11'!A24)</f>
        <v/>
      </c>
      <c r="C264" s="94" t="str">
        <f>IF('P11'!B24="","",'P11'!B24)</f>
        <v/>
      </c>
      <c r="D264" s="91" t="str">
        <f>IF('P11'!C24="","",'P11'!C24)</f>
        <v/>
      </c>
      <c r="E264" s="92" t="str">
        <f>IF('P11'!D24="","",'P11'!D24)</f>
        <v/>
      </c>
      <c r="F264" s="93" t="str">
        <f>IF('P11'!F24="","",'P11'!F24)</f>
        <v/>
      </c>
      <c r="G264" s="97" t="str">
        <f>IF('P11'!H24=0,"",'P11'!H24)</f>
        <v/>
      </c>
      <c r="H264" s="97" t="str">
        <f>IF('P11'!I24=0,"",'P11'!I24)</f>
        <v/>
      </c>
      <c r="I264" s="97" t="str">
        <f>IF('P11'!J24=0,"",'P11'!J24)</f>
        <v/>
      </c>
      <c r="J264" s="97" t="str">
        <f>IF('P11'!K24=0,"",'P11'!K24)</f>
        <v/>
      </c>
      <c r="K264" s="97" t="str">
        <f>IF('P11'!L24=0,"",'P11'!L24)</f>
        <v/>
      </c>
      <c r="L264" s="97" t="str">
        <f>IF('P11'!M24=0,"",'P11'!M24)</f>
        <v/>
      </c>
      <c r="M264" s="97" t="str">
        <f>IF('P11'!N24=0,"",'P11'!N24)</f>
        <v/>
      </c>
      <c r="N264" s="97" t="str">
        <f>IF('P11'!O24=0,"",'P11'!O24)</f>
        <v/>
      </c>
      <c r="O264" s="97" t="str">
        <f>IF('P11'!P24=0,"",'P11'!P24)</f>
        <v/>
      </c>
      <c r="P264" s="94" t="str">
        <f>IF('P11'!Q24=0,"",'P11'!Q24)</f>
        <v/>
      </c>
      <c r="R264" s="170"/>
      <c r="U264" s="180"/>
      <c r="V264" s="180"/>
      <c r="W264" s="170"/>
    </row>
    <row r="265" spans="1:23" s="99" customFormat="1" ht="18" x14ac:dyDescent="0.4">
      <c r="A265" s="90"/>
      <c r="B265" s="91" t="str">
        <f>IF('P12'!A20="","",'P12'!A20)</f>
        <v/>
      </c>
      <c r="C265" s="94" t="str">
        <f>IF('P12'!B20="","",'P12'!B20)</f>
        <v/>
      </c>
      <c r="D265" s="91" t="str">
        <f>IF('P12'!C20="","",'P12'!C20)</f>
        <v/>
      </c>
      <c r="E265" s="92" t="str">
        <f>IF('P12'!D20="","",'P12'!D20)</f>
        <v/>
      </c>
      <c r="F265" s="93" t="str">
        <f>IF('P12'!F20="","",'P12'!F20)</f>
        <v/>
      </c>
      <c r="G265" s="97" t="str">
        <f>IF('P12'!H20=0,"",'P12'!H20)</f>
        <v/>
      </c>
      <c r="H265" s="97" t="str">
        <f>IF('P12'!I20=0,"",'P12'!I20)</f>
        <v/>
      </c>
      <c r="I265" s="97" t="str">
        <f>IF('P12'!J20=0,"",'P12'!J20)</f>
        <v/>
      </c>
      <c r="J265" s="97" t="str">
        <f>IF('P12'!K20=0,"",'P12'!K20)</f>
        <v/>
      </c>
      <c r="K265" s="97" t="str">
        <f>IF('P12'!L20=0,"",'P12'!L20)</f>
        <v/>
      </c>
      <c r="L265" s="97" t="str">
        <f>IF('P12'!M20=0,"",'P12'!M20)</f>
        <v/>
      </c>
      <c r="M265" s="97" t="str">
        <f>IF('P12'!N20=0,"",'P12'!N20)</f>
        <v/>
      </c>
      <c r="N265" s="97" t="str">
        <f>IF('P12'!O20=0,"",'P12'!O20)</f>
        <v/>
      </c>
      <c r="O265" s="97" t="str">
        <f>IF('P12'!P20=0,"",'P12'!P20)</f>
        <v/>
      </c>
      <c r="P265" s="94" t="str">
        <f>IF('P12'!Q20=0,"",'P12'!Q20)</f>
        <v/>
      </c>
      <c r="R265" s="170"/>
      <c r="U265" s="180"/>
      <c r="V265" s="180"/>
      <c r="W265" s="170"/>
    </row>
    <row r="266" spans="1:23" s="99" customFormat="1" ht="18" x14ac:dyDescent="0.4">
      <c r="A266" s="90"/>
      <c r="B266" s="91" t="str">
        <f>IF('P12'!A21="","",'P12'!A21)</f>
        <v/>
      </c>
      <c r="C266" s="94" t="str">
        <f>IF('P12'!B21="","",'P12'!B21)</f>
        <v/>
      </c>
      <c r="D266" s="91" t="str">
        <f>IF('P12'!C21="","",'P12'!C21)</f>
        <v/>
      </c>
      <c r="E266" s="92" t="str">
        <f>IF('P12'!D21="","",'P12'!D21)</f>
        <v/>
      </c>
      <c r="F266" s="93" t="str">
        <f>IF('P12'!F21="","",'P12'!F21)</f>
        <v/>
      </c>
      <c r="G266" s="97" t="str">
        <f>IF('P12'!H21=0,"",'P12'!H21)</f>
        <v/>
      </c>
      <c r="H266" s="97" t="str">
        <f>IF('P12'!I21=0,"",'P12'!I21)</f>
        <v/>
      </c>
      <c r="I266" s="97" t="str">
        <f>IF('P12'!J21=0,"",'P12'!J21)</f>
        <v/>
      </c>
      <c r="J266" s="97" t="str">
        <f>IF('P12'!K21=0,"",'P12'!K21)</f>
        <v/>
      </c>
      <c r="K266" s="97" t="str">
        <f>IF('P12'!L21=0,"",'P12'!L21)</f>
        <v/>
      </c>
      <c r="L266" s="97" t="str">
        <f>IF('P12'!M21=0,"",'P12'!M21)</f>
        <v/>
      </c>
      <c r="M266" s="97" t="str">
        <f>IF('P12'!N21=0,"",'P12'!N21)</f>
        <v/>
      </c>
      <c r="N266" s="97" t="str">
        <f>IF('P12'!O21=0,"",'P12'!O21)</f>
        <v/>
      </c>
      <c r="O266" s="97" t="str">
        <f>IF('P12'!P21=0,"",'P12'!P21)</f>
        <v/>
      </c>
      <c r="P266" s="94" t="str">
        <f>IF('P12'!Q21=0,"",'P12'!Q21)</f>
        <v/>
      </c>
      <c r="R266" s="170"/>
      <c r="U266" s="180"/>
      <c r="V266" s="180"/>
      <c r="W266" s="170"/>
    </row>
    <row r="267" spans="1:23" s="99" customFormat="1" ht="18" x14ac:dyDescent="0.4">
      <c r="A267" s="90"/>
      <c r="B267" s="91" t="str">
        <f>IF('P12'!A22="","",'P12'!A22)</f>
        <v/>
      </c>
      <c r="C267" s="94" t="str">
        <f>IF('P12'!B22="","",'P12'!B22)</f>
        <v/>
      </c>
      <c r="D267" s="91" t="str">
        <f>IF('P12'!C22="","",'P12'!C22)</f>
        <v/>
      </c>
      <c r="E267" s="92" t="str">
        <f>IF('P12'!D22="","",'P12'!D22)</f>
        <v/>
      </c>
      <c r="F267" s="93" t="str">
        <f>IF('P12'!F22="","",'P12'!F22)</f>
        <v/>
      </c>
      <c r="G267" s="97" t="str">
        <f>IF('P12'!H22=0,"",'P12'!H22)</f>
        <v/>
      </c>
      <c r="H267" s="97" t="str">
        <f>IF('P12'!I22=0,"",'P12'!I22)</f>
        <v/>
      </c>
      <c r="I267" s="97" t="str">
        <f>IF('P12'!J22=0,"",'P12'!J22)</f>
        <v/>
      </c>
      <c r="J267" s="97" t="str">
        <f>IF('P12'!K22=0,"",'P12'!K22)</f>
        <v/>
      </c>
      <c r="K267" s="97" t="str">
        <f>IF('P12'!L22=0,"",'P12'!L22)</f>
        <v/>
      </c>
      <c r="L267" s="97" t="str">
        <f>IF('P12'!M22=0,"",'P12'!M22)</f>
        <v/>
      </c>
      <c r="M267" s="97" t="str">
        <f>IF('P12'!N22=0,"",'P12'!N22)</f>
        <v/>
      </c>
      <c r="N267" s="97" t="str">
        <f>IF('P12'!O22=0,"",'P12'!O22)</f>
        <v/>
      </c>
      <c r="O267" s="97" t="str">
        <f>IF('P12'!P22=0,"",'P12'!P22)</f>
        <v/>
      </c>
      <c r="P267" s="94" t="str">
        <f>IF('P12'!Q22=0,"",'P12'!Q22)</f>
        <v/>
      </c>
      <c r="R267" s="170"/>
      <c r="U267" s="180"/>
      <c r="V267" s="180"/>
      <c r="W267" s="170"/>
    </row>
    <row r="268" spans="1:23" s="99" customFormat="1" ht="18" x14ac:dyDescent="0.4">
      <c r="A268" s="90"/>
      <c r="B268" s="91" t="str">
        <f>IF('P12'!A23="","",'P12'!A23)</f>
        <v/>
      </c>
      <c r="C268" s="94" t="str">
        <f>IF('P12'!B23="","",'P12'!B23)</f>
        <v/>
      </c>
      <c r="D268" s="91" t="str">
        <f>IF('P12'!C23="","",'P12'!C23)</f>
        <v/>
      </c>
      <c r="E268" s="92" t="str">
        <f>IF('P12'!D23="","",'P12'!D23)</f>
        <v/>
      </c>
      <c r="F268" s="93" t="str">
        <f>IF('P12'!F23="","",'P12'!F23)</f>
        <v/>
      </c>
      <c r="G268" s="97" t="str">
        <f>IF('P12'!H23=0,"",'P12'!H23)</f>
        <v/>
      </c>
      <c r="H268" s="97" t="str">
        <f>IF('P12'!I23=0,"",'P12'!I23)</f>
        <v/>
      </c>
      <c r="I268" s="97" t="str">
        <f>IF('P12'!J23=0,"",'P12'!J23)</f>
        <v/>
      </c>
      <c r="J268" s="97" t="str">
        <f>IF('P12'!K23=0,"",'P12'!K23)</f>
        <v/>
      </c>
      <c r="K268" s="97" t="str">
        <f>IF('P12'!L23=0,"",'P12'!L23)</f>
        <v/>
      </c>
      <c r="L268" s="97" t="str">
        <f>IF('P12'!M23=0,"",'P12'!M23)</f>
        <v/>
      </c>
      <c r="M268" s="97" t="str">
        <f>IF('P12'!N23=0,"",'P12'!N23)</f>
        <v/>
      </c>
      <c r="N268" s="97" t="str">
        <f>IF('P12'!O23=0,"",'P12'!O23)</f>
        <v/>
      </c>
      <c r="O268" s="97" t="str">
        <f>IF('P12'!P23=0,"",'P12'!P23)</f>
        <v/>
      </c>
      <c r="P268" s="94" t="str">
        <f>IF('P12'!Q23=0,"",'P12'!Q23)</f>
        <v/>
      </c>
      <c r="R268" s="170"/>
      <c r="U268" s="180"/>
      <c r="V268" s="180"/>
      <c r="W268" s="170"/>
    </row>
    <row r="269" spans="1:23" s="99" customFormat="1" ht="18" x14ac:dyDescent="0.4">
      <c r="A269" s="90"/>
      <c r="B269" s="91" t="str">
        <f>IF('P12'!A24="","",'P12'!A24)</f>
        <v/>
      </c>
      <c r="C269" s="94" t="str">
        <f>IF('P12'!B24="","",'P12'!B24)</f>
        <v/>
      </c>
      <c r="D269" s="91" t="str">
        <f>IF('P12'!C24="","",'P12'!C24)</f>
        <v/>
      </c>
      <c r="E269" s="92" t="str">
        <f>IF('P12'!D24="","",'P12'!D24)</f>
        <v/>
      </c>
      <c r="F269" s="93" t="str">
        <f>IF('P12'!F24="","",'P12'!F24)</f>
        <v/>
      </c>
      <c r="G269" s="97" t="str">
        <f>IF('P12'!H24=0,"",'P12'!H24)</f>
        <v/>
      </c>
      <c r="H269" s="97" t="str">
        <f>IF('P12'!I24=0,"",'P12'!I24)</f>
        <v/>
      </c>
      <c r="I269" s="97" t="str">
        <f>IF('P12'!J24=0,"",'P12'!J24)</f>
        <v/>
      </c>
      <c r="J269" s="97" t="str">
        <f>IF('P12'!K24=0,"",'P12'!K24)</f>
        <v/>
      </c>
      <c r="K269" s="97" t="str">
        <f>IF('P12'!L24=0,"",'P12'!L24)</f>
        <v/>
      </c>
      <c r="L269" s="97" t="str">
        <f>IF('P12'!M24=0,"",'P12'!M24)</f>
        <v/>
      </c>
      <c r="M269" s="97" t="str">
        <f>IF('P12'!N24=0,"",'P12'!N24)</f>
        <v/>
      </c>
      <c r="N269" s="97" t="str">
        <f>IF('P12'!O24=0,"",'P12'!O24)</f>
        <v/>
      </c>
      <c r="O269" s="97" t="str">
        <f>IF('P12'!P24=0,"",'P12'!P24)</f>
        <v/>
      </c>
      <c r="P269" s="94" t="str">
        <f>IF('P12'!Q24=0,"",'P12'!Q24)</f>
        <v/>
      </c>
      <c r="R269" s="170"/>
      <c r="U269" s="180"/>
      <c r="V269" s="180"/>
      <c r="W269" s="170"/>
    </row>
    <row r="270" spans="1:23" ht="17.5" x14ac:dyDescent="0.35">
      <c r="A270" s="90"/>
      <c r="B270" s="91" t="str">
        <f>IF('P13'!A23="","",'P13'!A23)</f>
        <v/>
      </c>
      <c r="C270" s="94" t="str">
        <f>IF('P13'!B23="","",'P13'!B23)</f>
        <v/>
      </c>
      <c r="D270" s="91" t="str">
        <f>IF('P13'!C23="","",'P13'!C23)</f>
        <v/>
      </c>
      <c r="E270" s="92" t="str">
        <f>IF('P13'!D23="","",'P13'!D23)</f>
        <v/>
      </c>
      <c r="F270" s="93" t="str">
        <f>IF('P13'!F23="","",'P13'!F23)</f>
        <v/>
      </c>
      <c r="G270" s="97" t="str">
        <f>IF('P13'!H23=0,"",'P13'!H23)</f>
        <v/>
      </c>
      <c r="H270" s="97" t="str">
        <f>IF('P13'!I23=0,"",'P13'!I23)</f>
        <v/>
      </c>
      <c r="I270" s="97" t="str">
        <f>IF('P13'!J23=0,"",'P13'!J23)</f>
        <v/>
      </c>
      <c r="J270" s="97" t="str">
        <f>IF('P13'!K23=0,"",'P13'!K23)</f>
        <v/>
      </c>
      <c r="K270" s="97" t="str">
        <f>IF('P13'!L23=0,"",'P13'!L23)</f>
        <v/>
      </c>
      <c r="L270" s="97" t="str">
        <f>IF('P13'!M23=0,"",'P13'!M23)</f>
        <v/>
      </c>
      <c r="M270" s="97" t="str">
        <f>IF('P13'!N23=0,"",'P13'!N23)</f>
        <v/>
      </c>
      <c r="N270" s="97" t="str">
        <f>IF('P13'!O23=0,"",'P13'!O23)</f>
        <v/>
      </c>
      <c r="O270" s="97" t="str">
        <f>IF('P13'!P23=0,"",'P13'!P23)</f>
        <v/>
      </c>
      <c r="P270" s="94" t="str">
        <f>IF('P13'!Q23=0,"",'P13'!Q23)</f>
        <v/>
      </c>
    </row>
    <row r="271" spans="1:23" ht="17.5" x14ac:dyDescent="0.35">
      <c r="A271" s="90"/>
      <c r="B271" s="91" t="str">
        <f>IF('P13'!A24="","",'P13'!A24)</f>
        <v/>
      </c>
      <c r="C271" s="94" t="str">
        <f>IF('P13'!B24="","",'P13'!B24)</f>
        <v/>
      </c>
      <c r="D271" s="91" t="str">
        <f>IF('P13'!C24="","",'P13'!C24)</f>
        <v/>
      </c>
      <c r="E271" s="92" t="str">
        <f>IF('P13'!D24="","",'P13'!D24)</f>
        <v/>
      </c>
      <c r="F271" s="93" t="str">
        <f>IF('P13'!F24="","",'P13'!F24)</f>
        <v/>
      </c>
      <c r="G271" s="97" t="str">
        <f>IF('P13'!H24=0,"",'P13'!H24)</f>
        <v/>
      </c>
      <c r="H271" s="97" t="str">
        <f>IF('P13'!I24=0,"",'P13'!I24)</f>
        <v/>
      </c>
      <c r="I271" s="97" t="str">
        <f>IF('P13'!J24=0,"",'P13'!J24)</f>
        <v/>
      </c>
      <c r="J271" s="97" t="str">
        <f>IF('P13'!K24=0,"",'P13'!K24)</f>
        <v/>
      </c>
      <c r="K271" s="97" t="str">
        <f>IF('P13'!L24=0,"",'P13'!L24)</f>
        <v/>
      </c>
      <c r="L271" s="97" t="str">
        <f>IF('P13'!M24=0,"",'P13'!M24)</f>
        <v/>
      </c>
      <c r="M271" s="97" t="str">
        <f>IF('P13'!N24=0,"",'P13'!N24)</f>
        <v/>
      </c>
      <c r="N271" s="97" t="str">
        <f>IF('P13'!O24=0,"",'P13'!O24)</f>
        <v/>
      </c>
      <c r="O271" s="97" t="str">
        <f>IF('P13'!P24=0,"",'P13'!P24)</f>
        <v/>
      </c>
      <c r="P271" s="94" t="str">
        <f>IF('P13'!Q24=0,"",'P13'!Q24)</f>
        <v/>
      </c>
    </row>
    <row r="272" spans="1:23" ht="17.5" x14ac:dyDescent="0.35">
      <c r="A272" s="90"/>
      <c r="B272" s="91" t="str">
        <f>IF('P14'!A13="","",'P14'!A13)</f>
        <v/>
      </c>
      <c r="C272" s="94" t="str">
        <f>IF('P14'!B13="","",'P14'!B13)</f>
        <v/>
      </c>
      <c r="D272" s="91" t="str">
        <f>IF('P14'!C13="","",'P14'!C13)</f>
        <v/>
      </c>
      <c r="E272" s="92" t="str">
        <f>IF('P14'!D13="","",'P14'!D13)</f>
        <v/>
      </c>
      <c r="F272" s="93" t="str">
        <f>IF('P14'!F13="","",'P14'!F13)</f>
        <v/>
      </c>
      <c r="G272" s="97" t="str">
        <f>IF('P14'!H13=0,"",'P14'!H13)</f>
        <v/>
      </c>
      <c r="H272" s="97" t="str">
        <f>IF('P14'!I13=0,"",'P14'!I13)</f>
        <v/>
      </c>
      <c r="I272" s="97" t="str">
        <f>IF('P14'!J13=0,"",'P14'!J13)</f>
        <v/>
      </c>
      <c r="J272" s="97" t="str">
        <f>IF('P14'!K13=0,"",'P14'!K13)</f>
        <v/>
      </c>
      <c r="K272" s="97" t="str">
        <f>IF('P14'!L13=0,"",'P14'!L13)</f>
        <v/>
      </c>
      <c r="L272" s="97" t="str">
        <f>IF('P14'!M13=0,"",'P14'!M13)</f>
        <v/>
      </c>
      <c r="M272" s="97" t="str">
        <f>IF('P14'!N13=0,"",'P14'!N13)</f>
        <v/>
      </c>
      <c r="N272" s="97" t="str">
        <f>IF('P14'!O13=0,"",'P14'!O13)</f>
        <v/>
      </c>
      <c r="O272" s="97" t="str">
        <f>IF('P14'!P13=0,"",'P14'!P13)</f>
        <v/>
      </c>
      <c r="P272" s="94" t="str">
        <f>IF('P14'!Q13=0,"",'P14'!Q13)</f>
        <v/>
      </c>
    </row>
    <row r="273" spans="1:16" ht="17.5" x14ac:dyDescent="0.35">
      <c r="A273" s="90"/>
      <c r="B273" s="91" t="str">
        <f>IF('P14'!A18="","",'P14'!A18)</f>
        <v/>
      </c>
      <c r="C273" s="94" t="str">
        <f>IF('P14'!B18="","",'P14'!B18)</f>
        <v/>
      </c>
      <c r="D273" s="91" t="str">
        <f>IF('P14'!C18="","",'P14'!C18)</f>
        <v/>
      </c>
      <c r="E273" s="92" t="str">
        <f>IF('P14'!D18="","",'P14'!D18)</f>
        <v/>
      </c>
      <c r="F273" s="93" t="str">
        <f>IF('P14'!F18="","",'P14'!F18)</f>
        <v/>
      </c>
      <c r="G273" s="97" t="str">
        <f>IF('P14'!H18=0,"",'P14'!H18)</f>
        <v/>
      </c>
      <c r="H273" s="97" t="str">
        <f>IF('P14'!I18=0,"",'P14'!I18)</f>
        <v/>
      </c>
      <c r="I273" s="97" t="str">
        <f>IF('P14'!J18=0,"",'P14'!J18)</f>
        <v/>
      </c>
      <c r="J273" s="97" t="str">
        <f>IF('P14'!K18=0,"",'P14'!K18)</f>
        <v/>
      </c>
      <c r="K273" s="97" t="str">
        <f>IF('P14'!L18=0,"",'P14'!L18)</f>
        <v/>
      </c>
      <c r="L273" s="97" t="str">
        <f>IF('P14'!M18=0,"",'P14'!M18)</f>
        <v/>
      </c>
      <c r="M273" s="97" t="str">
        <f>IF('P14'!N18=0,"",'P14'!N18)</f>
        <v/>
      </c>
      <c r="N273" s="97" t="str">
        <f>IF('P14'!O18=0,"",'P14'!O18)</f>
        <v/>
      </c>
      <c r="O273" s="97" t="str">
        <f>IF('P14'!P18=0,"",'P14'!P18)</f>
        <v/>
      </c>
      <c r="P273" s="94" t="str">
        <f>IF('P14'!Q18=0,"",'P14'!Q18)</f>
        <v/>
      </c>
    </row>
    <row r="274" spans="1:16" ht="17.5" x14ac:dyDescent="0.35">
      <c r="A274" s="90"/>
      <c r="B274" s="91" t="str">
        <f>IF('P14'!A23="","",'P14'!A23)</f>
        <v/>
      </c>
      <c r="C274" s="94" t="str">
        <f>IF('P14'!B23="","",'P14'!B23)</f>
        <v/>
      </c>
      <c r="D274" s="91" t="str">
        <f>IF('P14'!C23="","",'P14'!C23)</f>
        <v/>
      </c>
      <c r="E274" s="92" t="str">
        <f>IF('P14'!D23="","",'P14'!D23)</f>
        <v/>
      </c>
      <c r="F274" s="93" t="str">
        <f>IF('P14'!F23="","",'P14'!F23)</f>
        <v/>
      </c>
      <c r="G274" s="97" t="str">
        <f>IF('P14'!H23=0,"",'P14'!H23)</f>
        <v/>
      </c>
      <c r="H274" s="97" t="str">
        <f>IF('P14'!I23=0,"",'P14'!I23)</f>
        <v/>
      </c>
      <c r="I274" s="97" t="str">
        <f>IF('P14'!J23=0,"",'P14'!J23)</f>
        <v/>
      </c>
      <c r="J274" s="97" t="str">
        <f>IF('P14'!K23=0,"",'P14'!K23)</f>
        <v/>
      </c>
      <c r="K274" s="97" t="str">
        <f>IF('P14'!L23=0,"",'P14'!L23)</f>
        <v/>
      </c>
      <c r="L274" s="97" t="str">
        <f>IF('P14'!M23=0,"",'P14'!M23)</f>
        <v/>
      </c>
      <c r="M274" s="97" t="str">
        <f>IF('P14'!N23=0,"",'P14'!N23)</f>
        <v/>
      </c>
      <c r="N274" s="97" t="str">
        <f>IF('P14'!O23=0,"",'P14'!O23)</f>
        <v/>
      </c>
      <c r="O274" s="97" t="str">
        <f>IF('P14'!P23=0,"",'P14'!P23)</f>
        <v/>
      </c>
      <c r="P274" s="94" t="str">
        <f>IF('P14'!Q23=0,"",'P14'!Q23)</f>
        <v/>
      </c>
    </row>
    <row r="275" spans="1:16" ht="17.5" x14ac:dyDescent="0.35">
      <c r="A275" s="90"/>
      <c r="B275" s="91" t="str">
        <f>IF('P14'!A24="","",'P14'!A24)</f>
        <v/>
      </c>
      <c r="C275" s="94" t="str">
        <f>IF('P14'!B24="","",'P14'!B24)</f>
        <v/>
      </c>
      <c r="D275" s="91" t="str">
        <f>IF('P14'!C24="","",'P14'!C24)</f>
        <v/>
      </c>
      <c r="E275" s="92" t="str">
        <f>IF('P14'!D24="","",'P14'!D24)</f>
        <v/>
      </c>
      <c r="F275" s="93" t="str">
        <f>IF('P14'!F24="","",'P14'!F24)</f>
        <v/>
      </c>
      <c r="G275" s="97" t="str">
        <f>IF('P14'!H24=0,"",'P14'!H24)</f>
        <v/>
      </c>
      <c r="H275" s="97" t="str">
        <f>IF('P14'!I24=0,"",'P14'!I24)</f>
        <v/>
      </c>
      <c r="I275" s="97" t="str">
        <f>IF('P14'!J24=0,"",'P14'!J24)</f>
        <v/>
      </c>
      <c r="J275" s="97" t="str">
        <f>IF('P14'!K24=0,"",'P14'!K24)</f>
        <v/>
      </c>
      <c r="K275" s="97" t="str">
        <f>IF('P14'!L24=0,"",'P14'!L24)</f>
        <v/>
      </c>
      <c r="L275" s="97" t="str">
        <f>IF('P14'!M24=0,"",'P14'!M24)</f>
        <v/>
      </c>
      <c r="M275" s="97" t="str">
        <f>IF('P14'!N24=0,"",'P14'!N24)</f>
        <v/>
      </c>
      <c r="N275" s="97" t="str">
        <f>IF('P14'!O24=0,"",'P14'!O24)</f>
        <v/>
      </c>
      <c r="O275" s="97" t="str">
        <f>IF('P14'!P24=0,"",'P14'!P24)</f>
        <v/>
      </c>
      <c r="P275" s="94" t="str">
        <f>IF('P14'!Q24=0,"",'P14'!Q24)</f>
        <v/>
      </c>
    </row>
  </sheetData>
  <mergeCells count="41">
    <mergeCell ref="B153:F153"/>
    <mergeCell ref="B174:F174"/>
    <mergeCell ref="B167:F167"/>
    <mergeCell ref="B160:F160"/>
    <mergeCell ref="A151:P151"/>
    <mergeCell ref="A124:P124"/>
    <mergeCell ref="B144:F144"/>
    <mergeCell ref="B138:F138"/>
    <mergeCell ref="B126:F126"/>
    <mergeCell ref="B132:F132"/>
    <mergeCell ref="A111:P111"/>
    <mergeCell ref="B23:F23"/>
    <mergeCell ref="B38:F38"/>
    <mergeCell ref="A44:P44"/>
    <mergeCell ref="B51:F51"/>
    <mergeCell ref="B46:F46"/>
    <mergeCell ref="B56:F56"/>
    <mergeCell ref="A67:P67"/>
    <mergeCell ref="B78:F78"/>
    <mergeCell ref="B69:F69"/>
    <mergeCell ref="B73:F73"/>
    <mergeCell ref="B83:F83"/>
    <mergeCell ref="B61:F61"/>
    <mergeCell ref="A89:P89"/>
    <mergeCell ref="B91:F91"/>
    <mergeCell ref="B118:F118"/>
    <mergeCell ref="B113:F113"/>
    <mergeCell ref="B96:F96"/>
    <mergeCell ref="A1:P1"/>
    <mergeCell ref="A2:E2"/>
    <mergeCell ref="M2:P2"/>
    <mergeCell ref="A21:P21"/>
    <mergeCell ref="B28:F28"/>
    <mergeCell ref="A4:P4"/>
    <mergeCell ref="B10:F10"/>
    <mergeCell ref="B6:F6"/>
    <mergeCell ref="B15:F15"/>
    <mergeCell ref="B106:F106"/>
    <mergeCell ref="B101:F101"/>
    <mergeCell ref="B33:F33"/>
    <mergeCell ref="F2:K2"/>
  </mergeCells>
  <conditionalFormatting sqref="G198:L201 G206:L209 G145:L149 G52:L55 G47:L50 G57:L60 G62:L66 G119:L122 G114:L117 G7:L19 G29:L32 G34:L37 G25:L27 G39:L42 G107:L110 G214:L275 G79:L87 G70:L77 G92:L105 G139:L143 G126:L137 G154:L173 G175:L193">
    <cfRule type="cellIs" dxfId="19" priority="17" stopIfTrue="1" operator="lessThanOrEqual">
      <formula>0</formula>
    </cfRule>
    <cfRule type="cellIs" dxfId="18" priority="18" stopIfTrue="1" operator="between">
      <formula>1</formula>
      <formula>300</formula>
    </cfRule>
  </conditionalFormatting>
  <conditionalFormatting sqref="G194:L197">
    <cfRule type="cellIs" dxfId="17" priority="15" stopIfTrue="1" operator="lessThanOrEqual">
      <formula>0</formula>
    </cfRule>
    <cfRule type="cellIs" dxfId="16" priority="16" stopIfTrue="1" operator="between">
      <formula>1</formula>
      <formula>300</formula>
    </cfRule>
  </conditionalFormatting>
  <conditionalFormatting sqref="G202:L205">
    <cfRule type="cellIs" dxfId="15" priority="13" stopIfTrue="1" operator="lessThanOrEqual">
      <formula>0</formula>
    </cfRule>
    <cfRule type="cellIs" dxfId="14" priority="14" stopIfTrue="1" operator="between">
      <formula>1</formula>
      <formula>300</formula>
    </cfRule>
  </conditionalFormatting>
  <conditionalFormatting sqref="G210:L213">
    <cfRule type="cellIs" dxfId="13" priority="11" stopIfTrue="1" operator="lessThanOrEqual">
      <formula>0</formula>
    </cfRule>
    <cfRule type="cellIs" dxfId="12" priority="12" stopIfTrue="1" operator="between">
      <formula>1</formula>
      <formula>300</formula>
    </cfRule>
  </conditionalFormatting>
  <conditionalFormatting sqref="G24:L24">
    <cfRule type="cellIs" dxfId="11" priority="1" stopIfTrue="1" operator="lessThanOrEqual">
      <formula>0</formula>
    </cfRule>
    <cfRule type="cellIs" dxfId="10" priority="2" stopIfTrue="1" operator="between">
      <formula>1</formula>
      <formula>300</formula>
    </cfRule>
  </conditionalFormatting>
  <pageMargins left="0.75" right="0.75" top="1" bottom="1" header="0.5" footer="0.5"/>
  <pageSetup paperSize="9" scale="56" fitToHeight="0" orientation="portrait" copies="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135"/>
  <sheetViews>
    <sheetView showGridLines="0" showRowColHeaders="0" tabSelected="1" topLeftCell="A103" workbookViewId="0">
      <selection activeCell="A24" sqref="A24"/>
    </sheetView>
  </sheetViews>
  <sheetFormatPr baseColWidth="10" defaultColWidth="8.81640625" defaultRowHeight="13" x14ac:dyDescent="0.3"/>
  <cols>
    <col min="1" max="1" width="5.36328125" customWidth="1"/>
    <col min="2" max="2" width="9.6328125" style="43" customWidth="1"/>
    <col min="3" max="3" width="5.36328125" customWidth="1"/>
    <col min="4" max="4" width="11.6328125" customWidth="1"/>
    <col min="5" max="5" width="28.6328125" style="11" customWidth="1"/>
    <col min="6" max="11" width="6.81640625" style="11" customWidth="1"/>
    <col min="12" max="14" width="6.81640625" style="43" customWidth="1"/>
    <col min="15" max="15" width="15.6328125" style="43" customWidth="1"/>
  </cols>
  <sheetData>
    <row r="1" spans="1:16" s="44" customFormat="1" ht="33.75" customHeight="1" x14ac:dyDescent="0.65">
      <c r="A1" s="210" t="s">
        <v>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6" s="44" customFormat="1" ht="27" customHeight="1" x14ac:dyDescent="0.65">
      <c r="A2" s="211" t="s">
        <v>56</v>
      </c>
      <c r="B2" s="211"/>
      <c r="C2" s="211"/>
      <c r="D2" s="211"/>
      <c r="E2" s="215" t="str">
        <f>IF('P1'!M5&gt;0,'P1'!M5,"")</f>
        <v>Spydeberghallen</v>
      </c>
      <c r="F2" s="215"/>
      <c r="G2" s="215"/>
      <c r="H2" s="215"/>
      <c r="I2" s="215"/>
      <c r="J2" s="215"/>
      <c r="K2" s="140"/>
      <c r="L2" s="212" t="s">
        <v>94</v>
      </c>
      <c r="M2" s="212"/>
      <c r="N2" s="212"/>
      <c r="O2" s="212"/>
    </row>
    <row r="3" spans="1:16" s="45" customFormat="1" ht="28" customHeight="1" x14ac:dyDescent="0.5">
      <c r="A3" s="218" t="s">
        <v>263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183"/>
    </row>
    <row r="4" spans="1:16" ht="14" customHeight="1" x14ac:dyDescent="0.4">
      <c r="A4" s="40"/>
      <c r="B4" s="106"/>
      <c r="C4" s="40"/>
      <c r="D4" s="42"/>
      <c r="E4" s="105"/>
      <c r="F4" s="105"/>
      <c r="G4" s="105"/>
      <c r="H4" s="105"/>
      <c r="I4" s="105"/>
      <c r="J4" s="105"/>
      <c r="K4" s="105"/>
      <c r="L4" s="95"/>
      <c r="M4" s="95"/>
      <c r="N4" s="95"/>
      <c r="O4" s="106"/>
    </row>
    <row r="5" spans="1:16" s="45" customFormat="1" ht="25" x14ac:dyDescent="0.5">
      <c r="A5" s="218" t="s">
        <v>100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183"/>
    </row>
    <row r="6" spans="1:16" s="99" customFormat="1" ht="18" x14ac:dyDescent="0.4">
      <c r="A6" s="91">
        <v>1</v>
      </c>
      <c r="B6" s="94">
        <f>IF('P9'!B10="","",'P9'!B10)</f>
        <v>47.48</v>
      </c>
      <c r="C6" s="91" t="str">
        <f>IF('P9'!C10="","",'P9'!C10)</f>
        <v>UK</v>
      </c>
      <c r="D6" s="92">
        <f>IF('P9'!D10="","",'P9'!D10)</f>
        <v>38424</v>
      </c>
      <c r="E6" s="93" t="str">
        <f>IF('P9'!F10="","",'P9'!F10)</f>
        <v>Sandra Nævdal</v>
      </c>
      <c r="F6" s="97">
        <f>IF('P9'!H10=0,"",'P9'!H10)</f>
        <v>47</v>
      </c>
      <c r="G6" s="97">
        <f>IF('P9'!I10=0,"",'P9'!I10)</f>
        <v>50</v>
      </c>
      <c r="H6" s="97">
        <f>IF('P9'!J10=0,"",'P9'!J10)</f>
        <v>53</v>
      </c>
      <c r="I6" s="97">
        <f>IF('P9'!K10=0,"",'P9'!K10)</f>
        <v>55</v>
      </c>
      <c r="J6" s="97">
        <f>IF('P9'!L10=0,"",'P9'!L10)</f>
        <v>59</v>
      </c>
      <c r="K6" s="97">
        <f>IF('P9'!M10=0,"",'P9'!M10)</f>
        <v>63</v>
      </c>
      <c r="L6" s="97">
        <f>IF('P9'!N10=0,"",'P9'!N10)</f>
        <v>53</v>
      </c>
      <c r="M6" s="97">
        <f>IF('P9'!O10=0,"",'P9'!O10)</f>
        <v>63</v>
      </c>
      <c r="N6" s="97">
        <f>IF('P9'!P10=0,"",'P9'!P10)</f>
        <v>116</v>
      </c>
      <c r="O6" s="94">
        <f>IF('P9'!Q10=0,"",'P9'!Q10)</f>
        <v>185.47032933081346</v>
      </c>
    </row>
    <row r="7" spans="1:16" s="99" customFormat="1" ht="18" x14ac:dyDescent="0.4">
      <c r="A7" s="91">
        <v>2</v>
      </c>
      <c r="B7" s="94">
        <f>IF('P9'!B15="","",'P9'!B15)</f>
        <v>58.64</v>
      </c>
      <c r="C7" s="91" t="str">
        <f>IF('P9'!C15="","",'P9'!C15)</f>
        <v>UK</v>
      </c>
      <c r="D7" s="92">
        <f>IF('P9'!D15="","",'P9'!D15)</f>
        <v>37315</v>
      </c>
      <c r="E7" s="93" t="str">
        <f>IF('P9'!F15="","",'P9'!F15)</f>
        <v>Julia Jordanger Loen</v>
      </c>
      <c r="F7" s="97">
        <f>IF('P9'!H15=0,"",'P9'!H15)</f>
        <v>61</v>
      </c>
      <c r="G7" s="97">
        <f>IF('P9'!I15=0,"",'P9'!I15)</f>
        <v>-65</v>
      </c>
      <c r="H7" s="97">
        <f>IF('P9'!J15=0,"",'P9'!J15)</f>
        <v>65</v>
      </c>
      <c r="I7" s="97">
        <f>IF('P9'!K15=0,"",'P9'!K15)</f>
        <v>70</v>
      </c>
      <c r="J7" s="97">
        <f>IF('P9'!L15=0,"",'P9'!L15)</f>
        <v>-71</v>
      </c>
      <c r="K7" s="97" t="str">
        <f>IF('P9'!M15=0,"",'P9'!M15)</f>
        <v>-</v>
      </c>
      <c r="L7" s="97">
        <f>IF('P9'!N15=0,"",'P9'!N15)</f>
        <v>65</v>
      </c>
      <c r="M7" s="97">
        <f>IF('P9'!O15=0,"",'P9'!O15)</f>
        <v>70</v>
      </c>
      <c r="N7" s="97">
        <f>IF('P9'!P15=0,"",'P9'!P15)</f>
        <v>135</v>
      </c>
      <c r="O7" s="94">
        <f>IF('P9'!Q15=0,"",'P9'!Q15)</f>
        <v>185.12314594498804</v>
      </c>
    </row>
    <row r="8" spans="1:16" s="99" customFormat="1" ht="18" x14ac:dyDescent="0.4">
      <c r="A8" s="91">
        <v>3</v>
      </c>
      <c r="B8" s="94">
        <f>IF('P4'!B10="","",'P4'!B10)</f>
        <v>47.48</v>
      </c>
      <c r="C8" s="91" t="str">
        <f>IF('P4'!C10="","",'P4'!C10)</f>
        <v>UK</v>
      </c>
      <c r="D8" s="92">
        <f>IF('P4'!D10="","",'P4'!D10)</f>
        <v>38424</v>
      </c>
      <c r="E8" s="93" t="str">
        <f>IF('P4'!F10="","",'P4'!F10)</f>
        <v>Sandra Nævdal</v>
      </c>
      <c r="F8" s="97">
        <f>IF('P4'!H10=0,"",'P4'!H10)</f>
        <v>47</v>
      </c>
      <c r="G8" s="97">
        <f>IF('P4'!I10=0,"",'P4'!I10)</f>
        <v>50</v>
      </c>
      <c r="H8" s="97">
        <f>IF('P4'!J10=0,"",'P4'!J10)</f>
        <v>-53</v>
      </c>
      <c r="I8" s="97">
        <f>IF('P4'!K10=0,"",'P4'!K10)</f>
        <v>55</v>
      </c>
      <c r="J8" s="97">
        <f>IF('P4'!L10=0,"",'P4'!L10)</f>
        <v>58</v>
      </c>
      <c r="K8" s="97" t="str">
        <f>IF('P4'!M10=0,"",'P4'!M10)</f>
        <v>-</v>
      </c>
      <c r="L8" s="97">
        <f>IF('P4'!N10=0,"",'P4'!N10)</f>
        <v>50</v>
      </c>
      <c r="M8" s="97">
        <f>IF('P4'!O10=0,"",'P4'!O10)</f>
        <v>58</v>
      </c>
      <c r="N8" s="97">
        <f>IF('P4'!P10=0,"",'P4'!P10)</f>
        <v>108</v>
      </c>
      <c r="O8" s="94">
        <f>IF('P4'!Q10=0,"",'P4'!Q10)</f>
        <v>172.67927213558494</v>
      </c>
    </row>
    <row r="9" spans="1:16" s="99" customFormat="1" ht="18" x14ac:dyDescent="0.4">
      <c r="A9" s="91">
        <v>4</v>
      </c>
      <c r="B9" s="94">
        <f>IF('P9'!B16="","",'P9'!B16)</f>
        <v>71.2</v>
      </c>
      <c r="C9" s="91" t="str">
        <f>IF('P9'!C16="","",'P9'!C16)</f>
        <v>UK</v>
      </c>
      <c r="D9" s="92">
        <f>IF('P9'!D16="","",'P9'!D16)</f>
        <v>37762</v>
      </c>
      <c r="E9" s="93" t="str">
        <f>IF('P9'!F16="","",'P9'!F16)</f>
        <v>Vår Eik Litland</v>
      </c>
      <c r="F9" s="97">
        <f>IF('P9'!H16=0,"",'P9'!H16)</f>
        <v>56</v>
      </c>
      <c r="G9" s="97">
        <f>IF('P9'!I16=0,"",'P9'!I16)</f>
        <v>60</v>
      </c>
      <c r="H9" s="97">
        <f>IF('P9'!J16=0,"",'P9'!J16)</f>
        <v>64</v>
      </c>
      <c r="I9" s="97">
        <f>IF('P9'!K16=0,"",'P9'!K16)</f>
        <v>66</v>
      </c>
      <c r="J9" s="97">
        <f>IF('P9'!L16=0,"",'P9'!L16)</f>
        <v>70</v>
      </c>
      <c r="K9" s="97">
        <f>IF('P9'!M16=0,"",'P9'!M16)</f>
        <v>74</v>
      </c>
      <c r="L9" s="97">
        <f>IF('P9'!N16=0,"",'P9'!N16)</f>
        <v>64</v>
      </c>
      <c r="M9" s="97">
        <f>IF('P9'!O16=0,"",'P9'!O16)</f>
        <v>74</v>
      </c>
      <c r="N9" s="97">
        <f>IF('P9'!P16=0,"",'P9'!P16)</f>
        <v>138</v>
      </c>
      <c r="O9" s="94">
        <f>IF('P9'!Q16=0,"",'P9'!Q16)</f>
        <v>168.77878075700772</v>
      </c>
    </row>
    <row r="10" spans="1:16" s="99" customFormat="1" ht="18" x14ac:dyDescent="0.4">
      <c r="A10" s="91">
        <v>5</v>
      </c>
      <c r="B10" s="94">
        <f>IF('P9'!B11="","",'P9'!B11)</f>
        <v>64.040000000000006</v>
      </c>
      <c r="C10" s="91" t="str">
        <f>IF('P9'!C11="","",'P9'!C11)</f>
        <v>UK</v>
      </c>
      <c r="D10" s="92">
        <f>IF('P9'!D11="","",'P9'!D11)</f>
        <v>38060</v>
      </c>
      <c r="E10" s="93" t="str">
        <f>IF('P9'!F11="","",'P9'!F11)</f>
        <v>Tine Pedersen</v>
      </c>
      <c r="F10" s="97">
        <f>IF('P9'!H11=0,"",'P9'!H11)</f>
        <v>50</v>
      </c>
      <c r="G10" s="97">
        <f>IF('P9'!I11=0,"",'P9'!I11)</f>
        <v>55</v>
      </c>
      <c r="H10" s="97">
        <f>IF('P9'!J11=0,"",'P9'!J11)</f>
        <v>-59</v>
      </c>
      <c r="I10" s="97">
        <f>IF('P9'!K11=0,"",'P9'!K11)</f>
        <v>60</v>
      </c>
      <c r="J10" s="97">
        <f>IF('P9'!L11=0,"",'P9'!L11)</f>
        <v>67</v>
      </c>
      <c r="K10" s="97">
        <f>IF('P9'!M11=0,"",'P9'!M11)</f>
        <v>-74</v>
      </c>
      <c r="L10" s="97">
        <f>IF('P9'!N11=0,"",'P9'!N11)</f>
        <v>55</v>
      </c>
      <c r="M10" s="97">
        <f>IF('P9'!O11=0,"",'P9'!O11)</f>
        <v>67</v>
      </c>
      <c r="N10" s="97">
        <f>IF('P9'!P11=0,"",'P9'!P11)</f>
        <v>122</v>
      </c>
      <c r="O10" s="94">
        <f>IF('P9'!Q11=0,"",'P9'!Q11)</f>
        <v>158.32651936330069</v>
      </c>
    </row>
    <row r="11" spans="1:16" s="99" customFormat="1" ht="18" x14ac:dyDescent="0.4">
      <c r="A11" s="91">
        <v>6</v>
      </c>
      <c r="B11" s="94">
        <f>IF('P9'!B17="","",'P9'!B17)</f>
        <v>82.78</v>
      </c>
      <c r="C11" s="91" t="str">
        <f>IF('P9'!C17="","",'P9'!C17)</f>
        <v>UK</v>
      </c>
      <c r="D11" s="92">
        <f>IF('P9'!D17="","",'P9'!D17)</f>
        <v>38134</v>
      </c>
      <c r="E11" s="93" t="str">
        <f>IF('P9'!F17="","",'P9'!F17)</f>
        <v>Carmen Grimseth</v>
      </c>
      <c r="F11" s="97">
        <f>IF('P9'!H17=0,"",'P9'!H17)</f>
        <v>60</v>
      </c>
      <c r="G11" s="97">
        <f>IF('P9'!I17=0,"",'P9'!I17)</f>
        <v>-63</v>
      </c>
      <c r="H11" s="97">
        <f>IF('P9'!J17=0,"",'P9'!J17)</f>
        <v>63</v>
      </c>
      <c r="I11" s="97">
        <f>IF('P9'!K17=0,"",'P9'!K17)</f>
        <v>-70</v>
      </c>
      <c r="J11" s="97">
        <f>IF('P9'!L17=0,"",'P9'!L17)</f>
        <v>70</v>
      </c>
      <c r="K11" s="97">
        <f>IF('P9'!M17=0,"",'P9'!M17)</f>
        <v>73</v>
      </c>
      <c r="L11" s="97">
        <f>IF('P9'!N17=0,"",'P9'!N17)</f>
        <v>63</v>
      </c>
      <c r="M11" s="97">
        <f>IF('P9'!O17=0,"",'P9'!O17)</f>
        <v>73</v>
      </c>
      <c r="N11" s="97">
        <f>IF('P9'!P17=0,"",'P9'!P17)</f>
        <v>136</v>
      </c>
      <c r="O11" s="94">
        <f>IF('P9'!Q17=0,"",'P9'!Q17)</f>
        <v>154.90806917233698</v>
      </c>
    </row>
    <row r="12" spans="1:16" s="99" customFormat="1" ht="18" x14ac:dyDescent="0.4">
      <c r="A12" s="91">
        <v>7</v>
      </c>
      <c r="B12" s="94">
        <f>IF('P8'!B15="","",'P8'!B15)</f>
        <v>58.8</v>
      </c>
      <c r="C12" s="91" t="str">
        <f>IF('P8'!C15="","",'P8'!C15)</f>
        <v>UK</v>
      </c>
      <c r="D12" s="92">
        <f>IF('P8'!D15="","",'P8'!D15)</f>
        <v>37970</v>
      </c>
      <c r="E12" s="93" t="str">
        <f>IF('P8'!F15="","",'P8'!F15)</f>
        <v>Mariell Morken</v>
      </c>
      <c r="F12" s="97">
        <f>IF('P8'!H15=0,"",'P8'!H15)</f>
        <v>43</v>
      </c>
      <c r="G12" s="97">
        <f>IF('P8'!I15=0,"",'P8'!I15)</f>
        <v>46</v>
      </c>
      <c r="H12" s="97">
        <f>IF('P8'!J15=0,"",'P8'!J15)</f>
        <v>-50</v>
      </c>
      <c r="I12" s="97">
        <f>IF('P8'!K15=0,"",'P8'!K15)</f>
        <v>58</v>
      </c>
      <c r="J12" s="97">
        <f>IF('P8'!L15=0,"",'P8'!L15)</f>
        <v>62</v>
      </c>
      <c r="K12" s="97">
        <f>IF('P8'!M15=0,"",'P8'!M15)</f>
        <v>65</v>
      </c>
      <c r="L12" s="97">
        <f>IF('P8'!N15=0,"",'P8'!N15)</f>
        <v>46</v>
      </c>
      <c r="M12" s="97">
        <f>IF('P8'!O15=0,"",'P8'!O15)</f>
        <v>65</v>
      </c>
      <c r="N12" s="97">
        <f>IF('P8'!P15=0,"",'P8'!P15)</f>
        <v>111</v>
      </c>
      <c r="O12" s="94">
        <f>IF('P8'!Q15=0,"",'P8'!Q15)</f>
        <v>151.94110028945664</v>
      </c>
    </row>
    <row r="13" spans="1:16" s="99" customFormat="1" ht="18" x14ac:dyDescent="0.4">
      <c r="A13" s="91">
        <v>8</v>
      </c>
      <c r="B13" s="94">
        <f>IF('P5'!B17="","",'P5'!B17)</f>
        <v>82.78</v>
      </c>
      <c r="C13" s="91" t="str">
        <f>IF('P5'!C17="","",'P5'!C17)</f>
        <v>UK</v>
      </c>
      <c r="D13" s="92">
        <f>IF('P5'!D17="","",'P5'!D17)</f>
        <v>38134</v>
      </c>
      <c r="E13" s="93" t="str">
        <f>IF('P5'!F17="","",'P5'!F17)</f>
        <v>Carmen Grimseth</v>
      </c>
      <c r="F13" s="97">
        <f>IF('P5'!H17=0,"",'P5'!H17)</f>
        <v>-58</v>
      </c>
      <c r="G13" s="97">
        <f>IF('P5'!I17=0,"",'P5'!I17)</f>
        <v>58</v>
      </c>
      <c r="H13" s="97">
        <f>IF('P5'!J17=0,"",'P5'!J17)</f>
        <v>61</v>
      </c>
      <c r="I13" s="97">
        <f>IF('P5'!K17=0,"",'P5'!K17)</f>
        <v>68</v>
      </c>
      <c r="J13" s="97">
        <f>IF('P5'!L17=0,"",'P5'!L17)</f>
        <v>-71</v>
      </c>
      <c r="K13" s="97">
        <f>IF('P5'!M17=0,"",'P5'!M17)</f>
        <v>71</v>
      </c>
      <c r="L13" s="97">
        <f>IF('P5'!N17=0,"",'P5'!N17)</f>
        <v>61</v>
      </c>
      <c r="M13" s="97">
        <f>IF('P5'!O17=0,"",'P5'!O17)</f>
        <v>71</v>
      </c>
      <c r="N13" s="97">
        <f>IF('P5'!P17=0,"",'P5'!P17)</f>
        <v>132</v>
      </c>
      <c r="O13" s="94">
        <f>IF('P5'!Q17=0,"",'P5'!Q17)</f>
        <v>150.35194949079764</v>
      </c>
    </row>
    <row r="14" spans="1:16" s="99" customFormat="1" ht="18" x14ac:dyDescent="0.4">
      <c r="A14" s="91">
        <v>9</v>
      </c>
      <c r="B14" s="94">
        <f>IF('P9'!B9="","",'P9'!B9)</f>
        <v>49.02</v>
      </c>
      <c r="C14" s="91" t="str">
        <f>IF('P9'!C9="","",'P9'!C9)</f>
        <v>UK</v>
      </c>
      <c r="D14" s="92">
        <f>IF('P9'!D9="","",'P9'!D9)</f>
        <v>38688</v>
      </c>
      <c r="E14" s="93" t="str">
        <f>IF('P9'!F9="","",'P9'!F9)</f>
        <v>Emma Reiakvam</v>
      </c>
      <c r="F14" s="97">
        <f>IF('P9'!H9=0,"",'P9'!H9)</f>
        <v>33</v>
      </c>
      <c r="G14" s="97">
        <f>IF('P9'!I9=0,"",'P9'!I9)</f>
        <v>37</v>
      </c>
      <c r="H14" s="97">
        <f>IF('P9'!J9=0,"",'P9'!J9)</f>
        <v>40</v>
      </c>
      <c r="I14" s="97">
        <f>IF('P9'!K9=0,"",'P9'!K9)</f>
        <v>45</v>
      </c>
      <c r="J14" s="97">
        <f>IF('P9'!L9=0,"",'P9'!L9)</f>
        <v>50</v>
      </c>
      <c r="K14" s="97">
        <f>IF('P9'!M9=0,"",'P9'!M9)</f>
        <v>-53</v>
      </c>
      <c r="L14" s="97">
        <f>IF('P9'!N9=0,"",'P9'!N9)</f>
        <v>40</v>
      </c>
      <c r="M14" s="97">
        <f>IF('P9'!O9=0,"",'P9'!O9)</f>
        <v>50</v>
      </c>
      <c r="N14" s="97">
        <f>IF('P9'!P9=0,"",'P9'!P9)</f>
        <v>90</v>
      </c>
      <c r="O14" s="94">
        <f>IF('P9'!Q9=0,"",'P9'!Q9)</f>
        <v>140.32343648103574</v>
      </c>
    </row>
    <row r="15" spans="1:16" s="99" customFormat="1" ht="18" x14ac:dyDescent="0.4">
      <c r="A15" s="91">
        <v>10</v>
      </c>
      <c r="B15" s="94">
        <f>IF('P8'!B13="","",'P8'!B13)</f>
        <v>59.34</v>
      </c>
      <c r="C15" s="91" t="str">
        <f>IF('P8'!C13="","",'P8'!C13)</f>
        <v>UK</v>
      </c>
      <c r="D15" s="92">
        <f>IF('P8'!D13="","",'P8'!D13)</f>
        <v>38610</v>
      </c>
      <c r="E15" s="93" t="str">
        <f>IF('P8'!F13="","",'P8'!F13)</f>
        <v>Trine Hellevang</v>
      </c>
      <c r="F15" s="97">
        <f>IF('P8'!H13=0,"",'P8'!H13)</f>
        <v>44</v>
      </c>
      <c r="G15" s="97">
        <f>IF('P8'!I13=0,"",'P8'!I13)</f>
        <v>-46</v>
      </c>
      <c r="H15" s="97">
        <f>IF('P8'!J13=0,"",'P8'!J13)</f>
        <v>46</v>
      </c>
      <c r="I15" s="97">
        <f>IF('P8'!K13=0,"",'P8'!K13)</f>
        <v>53</v>
      </c>
      <c r="J15" s="97">
        <f>IF('P8'!L13=0,"",'P8'!L13)</f>
        <v>55</v>
      </c>
      <c r="K15" s="97">
        <f>IF('P8'!M13=0,"",'P8'!M13)</f>
        <v>57</v>
      </c>
      <c r="L15" s="97">
        <f>IF('P8'!N13=0,"",'P8'!N13)</f>
        <v>46</v>
      </c>
      <c r="M15" s="97">
        <f>IF('P8'!O13=0,"",'P8'!O13)</f>
        <v>57</v>
      </c>
      <c r="N15" s="97">
        <f>IF('P8'!P13=0,"",'P8'!P13)</f>
        <v>103</v>
      </c>
      <c r="O15" s="94">
        <f>IF('P8'!Q13=0,"",'P8'!Q13)</f>
        <v>140.15433130719916</v>
      </c>
    </row>
    <row r="16" spans="1:16" s="99" customFormat="1" ht="18" x14ac:dyDescent="0.4">
      <c r="A16" s="91">
        <v>11</v>
      </c>
      <c r="B16" s="94">
        <f>IF('P8'!B9="","",'P8'!B9)</f>
        <v>57.42</v>
      </c>
      <c r="C16" s="91" t="str">
        <f>IF('P8'!C9="","",'P8'!C9)</f>
        <v>UK</v>
      </c>
      <c r="D16" s="92">
        <f>IF('P8'!D9="","",'P8'!D9)</f>
        <v>38832</v>
      </c>
      <c r="E16" s="93" t="str">
        <f>IF('P8'!F9="","",'P8'!F9)</f>
        <v>Edle Eik Litland</v>
      </c>
      <c r="F16" s="97">
        <f>IF('P8'!H9=0,"",'P8'!H9)</f>
        <v>38</v>
      </c>
      <c r="G16" s="97">
        <f>IF('P8'!I9=0,"",'P8'!I9)</f>
        <v>41</v>
      </c>
      <c r="H16" s="97">
        <f>IF('P8'!J9=0,"",'P8'!J9)</f>
        <v>44</v>
      </c>
      <c r="I16" s="97">
        <f>IF('P8'!K9=0,"",'P8'!K9)</f>
        <v>48</v>
      </c>
      <c r="J16" s="97">
        <f>IF('P8'!L9=0,"",'P8'!L9)</f>
        <v>51</v>
      </c>
      <c r="K16" s="97">
        <f>IF('P8'!M9=0,"",'P8'!M9)</f>
        <v>55</v>
      </c>
      <c r="L16" s="97">
        <f>IF('P8'!N9=0,"",'P8'!N9)</f>
        <v>44</v>
      </c>
      <c r="M16" s="97">
        <f>IF('P8'!O9=0,"",'P8'!O9)</f>
        <v>55</v>
      </c>
      <c r="N16" s="97">
        <f>IF('P8'!P9=0,"",'P8'!P9)</f>
        <v>99</v>
      </c>
      <c r="O16" s="94">
        <f>IF('P8'!Q9=0,"",'P8'!Q9)</f>
        <v>137.66172526467241</v>
      </c>
    </row>
    <row r="17" spans="1:16" s="99" customFormat="1" ht="18" x14ac:dyDescent="0.4">
      <c r="A17" s="91">
        <v>12</v>
      </c>
      <c r="B17" s="94">
        <f>IF('P4'!B17="","",'P4'!B17)</f>
        <v>59.34</v>
      </c>
      <c r="C17" s="91" t="str">
        <f>IF('P4'!C17="","",'P4'!C17)</f>
        <v>UK</v>
      </c>
      <c r="D17" s="92">
        <f>IF('P4'!D17="","",'P4'!D17)</f>
        <v>38610</v>
      </c>
      <c r="E17" s="93" t="str">
        <f>IF('P4'!F17="","",'P4'!F17)</f>
        <v>Trine Hellevang</v>
      </c>
      <c r="F17" s="97">
        <f>IF('P4'!H17=0,"",'P4'!H17)</f>
        <v>44</v>
      </c>
      <c r="G17" s="97">
        <f>IF('P4'!I17=0,"",'P4'!I17)</f>
        <v>47</v>
      </c>
      <c r="H17" s="97">
        <f>IF('P4'!J17=0,"",'P4'!J17)</f>
        <v>-48</v>
      </c>
      <c r="I17" s="97">
        <f>IF('P4'!K17=0,"",'P4'!K17)</f>
        <v>53</v>
      </c>
      <c r="J17" s="97">
        <f>IF('P4'!L17=0,"",'P4'!L17)</f>
        <v>-56</v>
      </c>
      <c r="K17" s="97">
        <f>IF('P4'!M17=0,"",'P4'!M17)</f>
        <v>-56</v>
      </c>
      <c r="L17" s="97">
        <f>IF('P4'!N17=0,"",'P4'!N17)</f>
        <v>47</v>
      </c>
      <c r="M17" s="97">
        <f>IF('P4'!O17=0,"",'P4'!O17)</f>
        <v>53</v>
      </c>
      <c r="N17" s="97">
        <f>IF('P4'!P17=0,"",'P4'!P17)</f>
        <v>100</v>
      </c>
      <c r="O17" s="94">
        <f>IF('P4'!Q17=0,"",'P4'!Q17)</f>
        <v>136.07216631766909</v>
      </c>
    </row>
    <row r="18" spans="1:16" s="99" customFormat="1" ht="18" x14ac:dyDescent="0.4">
      <c r="A18" s="91">
        <v>13</v>
      </c>
      <c r="B18" s="94">
        <f>IF('P9'!B14="","",'P9'!B14)</f>
        <v>65.58</v>
      </c>
      <c r="C18" s="91" t="str">
        <f>IF('P9'!C14="","",'P9'!C14)</f>
        <v>UK</v>
      </c>
      <c r="D18" s="92">
        <f>IF('P9'!D14="","",'P9'!D14)</f>
        <v>38271</v>
      </c>
      <c r="E18" s="93" t="str">
        <f>IF('P9'!F14="","",'P9'!F14)</f>
        <v>Tuva Sandvik Sørdal</v>
      </c>
      <c r="F18" s="97">
        <f>IF('P9'!H14=0,"",'P9'!H14)</f>
        <v>40</v>
      </c>
      <c r="G18" s="97">
        <f>IF('P9'!I14=0,"",'P9'!I14)</f>
        <v>45</v>
      </c>
      <c r="H18" s="97">
        <f>IF('P9'!J14=0,"",'P9'!J14)</f>
        <v>-47</v>
      </c>
      <c r="I18" s="97">
        <f>IF('P9'!K14=0,"",'P9'!K14)</f>
        <v>50</v>
      </c>
      <c r="J18" s="97">
        <f>IF('P9'!L14=0,"",'P9'!L14)</f>
        <v>-55</v>
      </c>
      <c r="K18" s="97">
        <f>IF('P9'!M14=0,"",'P9'!M14)</f>
        <v>55</v>
      </c>
      <c r="L18" s="97">
        <f>IF('P9'!N14=0,"",'P9'!N14)</f>
        <v>45</v>
      </c>
      <c r="M18" s="97">
        <f>IF('P9'!O14=0,"",'P9'!O14)</f>
        <v>55</v>
      </c>
      <c r="N18" s="97">
        <f>IF('P9'!P14=0,"",'P9'!P14)</f>
        <v>100</v>
      </c>
      <c r="O18" s="94">
        <f>IF('P9'!Q14=0,"",'P9'!Q14)</f>
        <v>127.97659669598534</v>
      </c>
    </row>
    <row r="19" spans="1:16" s="99" customFormat="1" ht="18" x14ac:dyDescent="0.4">
      <c r="A19" s="91">
        <v>14</v>
      </c>
      <c r="B19" s="94">
        <f>IF('P8'!B11="","",'P8'!B11)</f>
        <v>68.459999999999994</v>
      </c>
      <c r="C19" s="91" t="str">
        <f>IF('P8'!C11="","",'P8'!C11)</f>
        <v>UK</v>
      </c>
      <c r="D19" s="92">
        <f>IF('P8'!D11="","",'P8'!D11)</f>
        <v>37467</v>
      </c>
      <c r="E19" s="93" t="str">
        <f>IF('P8'!F11="","",'P8'!F11)</f>
        <v>Sunniva Nyheim</v>
      </c>
      <c r="F19" s="97">
        <f>IF('P8'!H11=0,"",'P8'!H11)</f>
        <v>38</v>
      </c>
      <c r="G19" s="97">
        <f>IF('P8'!I11=0,"",'P8'!I11)</f>
        <v>41</v>
      </c>
      <c r="H19" s="97">
        <f>IF('P8'!J11=0,"",'P8'!J11)</f>
        <v>44</v>
      </c>
      <c r="I19" s="97">
        <f>IF('P8'!K11=0,"",'P8'!K11)</f>
        <v>52</v>
      </c>
      <c r="J19" s="97">
        <f>IF('P8'!L11=0,"",'P8'!L11)</f>
        <v>56</v>
      </c>
      <c r="K19" s="97">
        <f>IF('P8'!M11=0,"",'P8'!M11)</f>
        <v>58</v>
      </c>
      <c r="L19" s="97">
        <f>IF('P8'!N11=0,"",'P8'!N11)</f>
        <v>44</v>
      </c>
      <c r="M19" s="97">
        <f>IF('P8'!O11=0,"",'P8'!O11)</f>
        <v>58</v>
      </c>
      <c r="N19" s="97">
        <f>IF('P8'!P11=0,"",'P8'!P11)</f>
        <v>102</v>
      </c>
      <c r="O19" s="94">
        <f>IF('P8'!Q11=0,"",'P8'!Q11)</f>
        <v>127.40552054476194</v>
      </c>
    </row>
    <row r="20" spans="1:16" s="99" customFormat="1" ht="18" x14ac:dyDescent="0.4">
      <c r="A20" s="91">
        <v>15</v>
      </c>
      <c r="B20" s="94">
        <f>IF('P8'!B14="","",'P8'!B14)</f>
        <v>60.32</v>
      </c>
      <c r="C20" s="91" t="str">
        <f>IF('P8'!C14="","",'P8'!C14)</f>
        <v>UK</v>
      </c>
      <c r="D20" s="92">
        <f>IF('P8'!D14="","",'P8'!D14)</f>
        <v>37984</v>
      </c>
      <c r="E20" s="93" t="str">
        <f>IF('P8'!F14="","",'P8'!F14)</f>
        <v>Nora Liknes</v>
      </c>
      <c r="F20" s="97">
        <f>IF('P8'!H14=0,"",'P8'!H14)</f>
        <v>43</v>
      </c>
      <c r="G20" s="97">
        <f>IF('P8'!I14=0,"",'P8'!I14)</f>
        <v>45</v>
      </c>
      <c r="H20" s="97">
        <f>IF('P8'!J14=0,"",'P8'!J14)</f>
        <v>48</v>
      </c>
      <c r="I20" s="97">
        <f>IF('P8'!K14=0,"",'P8'!K14)</f>
        <v>45</v>
      </c>
      <c r="J20" s="97" t="str">
        <f>IF('P8'!L14=0,"",'P8'!L14)</f>
        <v>-</v>
      </c>
      <c r="K20" s="97" t="str">
        <f>IF('P8'!M14=0,"",'P8'!M14)</f>
        <v>-</v>
      </c>
      <c r="L20" s="97">
        <f>IF('P8'!N14=0,"",'P8'!N14)</f>
        <v>48</v>
      </c>
      <c r="M20" s="97">
        <f>IF('P8'!O14=0,"",'P8'!O14)</f>
        <v>45</v>
      </c>
      <c r="N20" s="97">
        <f>IF('P8'!P14=0,"",'P8'!P14)</f>
        <v>93</v>
      </c>
      <c r="O20" s="94">
        <f>IF('P8'!Q14=0,"",'P8'!Q14)</f>
        <v>125.22350423477108</v>
      </c>
    </row>
    <row r="21" spans="1:16" s="99" customFormat="1" ht="18" x14ac:dyDescent="0.4">
      <c r="A21" s="91">
        <v>16</v>
      </c>
      <c r="B21" s="94">
        <f>IF('P4'!B12="","",'P4'!B12)</f>
        <v>73.8</v>
      </c>
      <c r="C21" s="91" t="str">
        <f>IF('P4'!C12="","",'P4'!C12)</f>
        <v>UK</v>
      </c>
      <c r="D21" s="92">
        <f>IF('P4'!D12="","",'P4'!D12)</f>
        <v>38604</v>
      </c>
      <c r="E21" s="93" t="str">
        <f>IF('P4'!F12="","",'P4'!F12)</f>
        <v>Anette Skjerli</v>
      </c>
      <c r="F21" s="97">
        <f>IF('P4'!H12=0,"",'P4'!H12)</f>
        <v>45</v>
      </c>
      <c r="G21" s="97">
        <f>IF('P4'!I12=0,"",'P4'!I12)</f>
        <v>48</v>
      </c>
      <c r="H21" s="97">
        <f>IF('P4'!J12=0,"",'P4'!J12)</f>
        <v>-50</v>
      </c>
      <c r="I21" s="97">
        <f>IF('P4'!K12=0,"",'P4'!K12)</f>
        <v>53</v>
      </c>
      <c r="J21" s="97">
        <f>IF('P4'!L12=0,"",'P4'!L12)</f>
        <v>56</v>
      </c>
      <c r="K21" s="97">
        <f>IF('P4'!M12=0,"",'P4'!M12)</f>
        <v>-58</v>
      </c>
      <c r="L21" s="97">
        <f>IF('P4'!N12=0,"",'P4'!N12)</f>
        <v>48</v>
      </c>
      <c r="M21" s="97">
        <f>IF('P4'!O12=0,"",'P4'!O12)</f>
        <v>56</v>
      </c>
      <c r="N21" s="97">
        <f>IF('P4'!P12=0,"",'P4'!P12)</f>
        <v>104</v>
      </c>
      <c r="O21" s="94">
        <f>IF('P4'!Q12=0,"",'P4'!Q12)</f>
        <v>124.88442040111956</v>
      </c>
    </row>
    <row r="22" spans="1:16" s="99" customFormat="1" ht="18" x14ac:dyDescent="0.4">
      <c r="A22" s="91">
        <v>17</v>
      </c>
      <c r="B22" s="94">
        <f>IF('P8'!B16="","",'P8'!B16)</f>
        <v>68.680000000000007</v>
      </c>
      <c r="C22" s="91" t="str">
        <f>IF('P8'!C16="","",'P8'!C16)</f>
        <v>UK</v>
      </c>
      <c r="D22" s="92">
        <f>IF('P8'!D16="","",'P8'!D16)</f>
        <v>37362</v>
      </c>
      <c r="E22" s="93" t="str">
        <f>IF('P8'!F16="","",'P8'!F16)</f>
        <v>Emilie Kolseth Jensen</v>
      </c>
      <c r="F22" s="97">
        <f>IF('P8'!H16=0,"",'P8'!H16)</f>
        <v>38</v>
      </c>
      <c r="G22" s="97">
        <f>IF('P8'!I16=0,"",'P8'!I16)</f>
        <v>41</v>
      </c>
      <c r="H22" s="97">
        <f>IF('P8'!J16=0,"",'P8'!J16)</f>
        <v>43</v>
      </c>
      <c r="I22" s="97">
        <f>IF('P8'!K16=0,"",'P8'!K16)</f>
        <v>53</v>
      </c>
      <c r="J22" s="97">
        <f>IF('P8'!L16=0,"",'P8'!L16)</f>
        <v>57</v>
      </c>
      <c r="K22" s="97">
        <f>IF('P8'!M16=0,"",'P8'!M16)</f>
        <v>-60</v>
      </c>
      <c r="L22" s="97">
        <f>IF('P8'!N16=0,"",'P8'!N16)</f>
        <v>43</v>
      </c>
      <c r="M22" s="97">
        <f>IF('P8'!O16=0,"",'P8'!O16)</f>
        <v>57</v>
      </c>
      <c r="N22" s="97">
        <f>IF('P8'!P16=0,"",'P8'!P16)</f>
        <v>100</v>
      </c>
      <c r="O22" s="94">
        <f>IF('P8'!Q16=0,"",'P8'!Q16)</f>
        <v>124.68751500806256</v>
      </c>
    </row>
    <row r="23" spans="1:16" s="99" customFormat="1" ht="18" x14ac:dyDescent="0.4">
      <c r="A23" s="91">
        <v>18</v>
      </c>
      <c r="B23" s="94">
        <f>IF('P9'!B12="","",'P9'!B12)</f>
        <v>79.239999999999995</v>
      </c>
      <c r="C23" s="91" t="str">
        <f>IF('P9'!C12="","",'P9'!C12)</f>
        <v>UK</v>
      </c>
      <c r="D23" s="92">
        <f>IF('P9'!D12="","",'P9'!D12)</f>
        <v>37799</v>
      </c>
      <c r="E23" s="93" t="str">
        <f>IF('P9'!F12="","",'P9'!F12)</f>
        <v>Nora Barstad</v>
      </c>
      <c r="F23" s="97">
        <f>IF('P9'!H12=0,"",'P9'!H12)</f>
        <v>-37</v>
      </c>
      <c r="G23" s="97">
        <f>IF('P9'!I12=0,"",'P9'!I12)</f>
        <v>37</v>
      </c>
      <c r="H23" s="97">
        <f>IF('P9'!J12=0,"",'P9'!J12)</f>
        <v>40</v>
      </c>
      <c r="I23" s="97">
        <f>IF('P9'!K12=0,"",'P9'!K12)</f>
        <v>-44</v>
      </c>
      <c r="J23" s="97">
        <f>IF('P9'!L12=0,"",'P9'!L12)</f>
        <v>-46</v>
      </c>
      <c r="K23" s="97">
        <f>IF('P9'!M12=0,"",'P9'!M12)</f>
        <v>46</v>
      </c>
      <c r="L23" s="97">
        <f>IF('P9'!N12=0,"",'P9'!N12)</f>
        <v>40</v>
      </c>
      <c r="M23" s="97">
        <f>IF('P9'!O12=0,"",'P9'!O12)</f>
        <v>46</v>
      </c>
      <c r="N23" s="97">
        <f>IF('P9'!P12=0,"",'P9'!P12)</f>
        <v>86</v>
      </c>
      <c r="O23" s="94">
        <f>IF('P9'!Q12=0,"",'P9'!Q12)</f>
        <v>99.840208309901485</v>
      </c>
    </row>
    <row r="24" spans="1:16" s="99" customFormat="1" ht="18" x14ac:dyDescent="0.4">
      <c r="A24" s="91"/>
      <c r="B24" s="94">
        <f>IF('P5'!B9="","",'P5'!B9)</f>
        <v>49.02</v>
      </c>
      <c r="C24" s="91" t="str">
        <f>IF('P5'!C9="","",'P5'!C9)</f>
        <v>UK</v>
      </c>
      <c r="D24" s="92">
        <f>IF('P5'!D9="","",'P5'!D9)</f>
        <v>38688</v>
      </c>
      <c r="E24" s="93" t="str">
        <f>IF('P5'!F9="","",'P5'!F9)</f>
        <v>Emma Reiakvam</v>
      </c>
      <c r="F24" s="97">
        <f>IF('P5'!H9=0,"",'P5'!H9)</f>
        <v>-42</v>
      </c>
      <c r="G24" s="97" t="str">
        <f>IF('P5'!I9=0,"",'P5'!I9)</f>
        <v>-</v>
      </c>
      <c r="H24" s="97" t="str">
        <f>IF('P5'!J9=0,"",'P5'!J9)</f>
        <v>-</v>
      </c>
      <c r="I24" s="97" t="str">
        <f>IF('P5'!K9=0,"",'P5'!K9)</f>
        <v>-</v>
      </c>
      <c r="J24" s="97" t="str">
        <f>IF('P5'!L9=0,"",'P5'!L9)</f>
        <v>-</v>
      </c>
      <c r="K24" s="97" t="str">
        <f>IF('P5'!M9=0,"",'P5'!M9)</f>
        <v>-</v>
      </c>
      <c r="L24" s="97" t="str">
        <f>IF('P5'!N9=0,"",'P5'!N9)</f>
        <v/>
      </c>
      <c r="M24" s="97" t="str">
        <f>IF('P5'!O9=0,"",'P5'!O9)</f>
        <v/>
      </c>
      <c r="N24" s="97" t="str">
        <f>IF('P5'!P9=0,"",'P5'!P9)</f>
        <v/>
      </c>
      <c r="O24" s="94" t="str">
        <f>IF('P5'!Q9=0,"",'P5'!Q9)</f>
        <v/>
      </c>
    </row>
    <row r="25" spans="1:16" ht="14" customHeight="1" x14ac:dyDescent="0.4">
      <c r="A25" s="40"/>
      <c r="B25" s="106"/>
      <c r="C25" s="40"/>
      <c r="D25" s="42"/>
      <c r="E25" s="105"/>
      <c r="F25" s="105"/>
      <c r="G25" s="105"/>
      <c r="H25" s="105"/>
      <c r="I25" s="105"/>
      <c r="J25" s="105"/>
      <c r="K25" s="105"/>
      <c r="L25" s="95"/>
      <c r="M25" s="95"/>
      <c r="N25" s="95"/>
      <c r="O25" s="106"/>
    </row>
    <row r="26" spans="1:16" s="45" customFormat="1" ht="25" x14ac:dyDescent="0.5">
      <c r="A26" s="218" t="s">
        <v>101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183"/>
    </row>
    <row r="27" spans="1:16" s="99" customFormat="1" ht="18" x14ac:dyDescent="0.4">
      <c r="A27" s="91">
        <v>1</v>
      </c>
      <c r="B27" s="94">
        <f>IF('P11'!B17="","",'P11'!B17)</f>
        <v>53.78</v>
      </c>
      <c r="C27" s="91" t="str">
        <f>IF('P11'!C17="","",'P11'!C17)</f>
        <v>JK</v>
      </c>
      <c r="D27" s="92">
        <f>IF('P11'!D17="","",'P11'!D17)</f>
        <v>36561</v>
      </c>
      <c r="E27" s="93" t="str">
        <f>IF('P11'!F17="","",'P11'!F17)</f>
        <v>Tiril Boge</v>
      </c>
      <c r="F27" s="97">
        <f>IF('P11'!H17=0,"",'P11'!H17)</f>
        <v>65</v>
      </c>
      <c r="G27" s="97">
        <f>IF('P11'!I17=0,"",'P11'!I17)</f>
        <v>68</v>
      </c>
      <c r="H27" s="97">
        <f>IF('P11'!J17=0,"",'P11'!J17)</f>
        <v>-70</v>
      </c>
      <c r="I27" s="97">
        <f>IF('P11'!K17=0,"",'P11'!K17)</f>
        <v>77</v>
      </c>
      <c r="J27" s="97">
        <f>IF('P11'!L17=0,"",'P11'!L17)</f>
        <v>80</v>
      </c>
      <c r="K27" s="97">
        <f>IF('P11'!M17=0,"",'P11'!M17)</f>
        <v>82</v>
      </c>
      <c r="L27" s="97">
        <f>IF('P11'!N17=0,"",'P11'!N17)</f>
        <v>68</v>
      </c>
      <c r="M27" s="97">
        <f>IF('P11'!O17=0,"",'P11'!O17)</f>
        <v>82</v>
      </c>
      <c r="N27" s="97">
        <f>IF('P11'!P17=0,"",'P11'!P17)</f>
        <v>150</v>
      </c>
      <c r="O27" s="94">
        <f>IF('P11'!Q17=0,"",'P11'!Q17)</f>
        <v>218.25070021357914</v>
      </c>
    </row>
    <row r="28" spans="1:16" s="99" customFormat="1" ht="18" x14ac:dyDescent="0.4">
      <c r="A28" s="91">
        <v>2</v>
      </c>
      <c r="B28" s="94">
        <f>IF('P5'!B16="","",'P5'!B16)</f>
        <v>53.78</v>
      </c>
      <c r="C28" s="91" t="str">
        <f>IF('P5'!C16="","",'P5'!C16)</f>
        <v>JK</v>
      </c>
      <c r="D28" s="92">
        <f>IF('P5'!D16="","",'P5'!D16)</f>
        <v>36561</v>
      </c>
      <c r="E28" s="93" t="str">
        <f>IF('P5'!F16="","",'P5'!F16)</f>
        <v>Tiril Boge</v>
      </c>
      <c r="F28" s="97">
        <f>IF('P5'!H16=0,"",'P5'!H16)</f>
        <v>-64</v>
      </c>
      <c r="G28" s="97">
        <f>IF('P5'!I16=0,"",'P5'!I16)</f>
        <v>64</v>
      </c>
      <c r="H28" s="97">
        <f>IF('P5'!J16=0,"",'P5'!J16)</f>
        <v>-71</v>
      </c>
      <c r="I28" s="97">
        <f>IF('P5'!K16=0,"",'P5'!K16)</f>
        <v>74</v>
      </c>
      <c r="J28" s="97" t="str">
        <f>IF('P5'!L16=0,"",'P5'!L16)</f>
        <v>-</v>
      </c>
      <c r="K28" s="97" t="str">
        <f>IF('P5'!M16=0,"",'P5'!M16)</f>
        <v>-</v>
      </c>
      <c r="L28" s="97">
        <f>IF('P5'!N16=0,"",'P5'!N16)</f>
        <v>64</v>
      </c>
      <c r="M28" s="97">
        <f>IF('P5'!O16=0,"",'P5'!O16)</f>
        <v>74</v>
      </c>
      <c r="N28" s="97">
        <f>IF('P5'!P16=0,"",'P5'!P16)</f>
        <v>138</v>
      </c>
      <c r="O28" s="94">
        <f>IF('P5'!Q16=0,"",'P5'!Q16)</f>
        <v>200.79064419649279</v>
      </c>
    </row>
    <row r="29" spans="1:16" s="99" customFormat="1" ht="18" x14ac:dyDescent="0.4">
      <c r="A29" s="91">
        <v>3</v>
      </c>
      <c r="B29" s="94">
        <f>IF('P4'!B9="","",'P4'!B9)</f>
        <v>61.62</v>
      </c>
      <c r="C29" s="91" t="str">
        <f>IF('P4'!C9="","",'P4'!C9)</f>
        <v>JK</v>
      </c>
      <c r="D29" s="92">
        <f>IF('P4'!D9="","",'P4'!D9)</f>
        <v>36794</v>
      </c>
      <c r="E29" s="93" t="str">
        <f>IF('P4'!F9="","",'P4'!F9)</f>
        <v>Ida Vaka</v>
      </c>
      <c r="F29" s="97">
        <f>IF('P4'!H9=0,"",'P4'!H9)</f>
        <v>50</v>
      </c>
      <c r="G29" s="97">
        <f>IF('P4'!I9=0,"",'P4'!I9)</f>
        <v>55</v>
      </c>
      <c r="H29" s="97">
        <f>IF('P4'!J9=0,"",'P4'!J9)</f>
        <v>60</v>
      </c>
      <c r="I29" s="97">
        <f>IF('P4'!K9=0,"",'P4'!K9)</f>
        <v>65</v>
      </c>
      <c r="J29" s="97">
        <f>IF('P4'!L9=0,"",'P4'!L9)</f>
        <v>70</v>
      </c>
      <c r="K29" s="97">
        <f>IF('P4'!M9=0,"",'P4'!M9)</f>
        <v>73</v>
      </c>
      <c r="L29" s="97">
        <f>IF('P4'!N9=0,"",'P4'!N9)</f>
        <v>60</v>
      </c>
      <c r="M29" s="97">
        <f>IF('P4'!O9=0,"",'P4'!O9)</f>
        <v>73</v>
      </c>
      <c r="N29" s="97">
        <f>IF('P4'!P9=0,"",'P4'!P9)</f>
        <v>133</v>
      </c>
      <c r="O29" s="94">
        <f>IF('P4'!Q9=0,"",'P4'!Q9)</f>
        <v>176.69695016229744</v>
      </c>
    </row>
    <row r="30" spans="1:16" s="99" customFormat="1" ht="18" x14ac:dyDescent="0.4">
      <c r="A30" s="91">
        <v>4</v>
      </c>
      <c r="B30" s="94">
        <f>IF('P4'!B15="","",'P4'!B15)</f>
        <v>66.62</v>
      </c>
      <c r="C30" s="91" t="str">
        <f>IF('P4'!C15="","",'P4'!C15)</f>
        <v>JK</v>
      </c>
      <c r="D30" s="92">
        <f>IF('P4'!D15="","",'P4'!D15)</f>
        <v>36630</v>
      </c>
      <c r="E30" s="93" t="str">
        <f>IF('P4'!F15="","",'P4'!F15)</f>
        <v>Marthe Knutsen</v>
      </c>
      <c r="F30" s="97">
        <f>IF('P4'!H15=0,"",'P4'!H15)</f>
        <v>50</v>
      </c>
      <c r="G30" s="97">
        <f>IF('P4'!I15=0,"",'P4'!I15)</f>
        <v>-60</v>
      </c>
      <c r="H30" s="97">
        <f>IF('P4'!J15=0,"",'P4'!J15)</f>
        <v>64</v>
      </c>
      <c r="I30" s="97">
        <f>IF('P4'!K15=0,"",'P4'!K15)</f>
        <v>65</v>
      </c>
      <c r="J30" s="97">
        <f>IF('P4'!L15=0,"",'P4'!L15)</f>
        <v>75</v>
      </c>
      <c r="K30" s="97">
        <f>IF('P4'!M15=0,"",'P4'!M15)</f>
        <v>-82</v>
      </c>
      <c r="L30" s="97">
        <f>IF('P4'!N15=0,"",'P4'!N15)</f>
        <v>64</v>
      </c>
      <c r="M30" s="97">
        <f>IF('P4'!O15=0,"",'P4'!O15)</f>
        <v>75</v>
      </c>
      <c r="N30" s="97">
        <f>IF('P4'!P15=0,"",'P4'!P15)</f>
        <v>139</v>
      </c>
      <c r="O30" s="94">
        <f>IF('P4'!Q15=0,"",'P4'!Q15)</f>
        <v>176.28791013500395</v>
      </c>
    </row>
    <row r="31" spans="1:16" s="99" customFormat="1" ht="18" x14ac:dyDescent="0.4">
      <c r="A31" s="91">
        <v>5</v>
      </c>
      <c r="B31" s="94">
        <f>IF('P5'!B11="","",'P5'!B11)</f>
        <v>76.34</v>
      </c>
      <c r="C31" s="91" t="str">
        <f>IF('P5'!C11="","",'P5'!C11)</f>
        <v>JK</v>
      </c>
      <c r="D31" s="92">
        <f>IF('P5'!D11="","",'P5'!D11)</f>
        <v>36972</v>
      </c>
      <c r="E31" s="93" t="str">
        <f>IF('P5'!F11="","",'P5'!F11)</f>
        <v>Oda Marie Myklebust</v>
      </c>
      <c r="F31" s="97">
        <f>IF('P5'!H11=0,"",'P5'!H11)</f>
        <v>49</v>
      </c>
      <c r="G31" s="97">
        <f>IF('P5'!I11=0,"",'P5'!I11)</f>
        <v>53</v>
      </c>
      <c r="H31" s="97">
        <f>IF('P5'!J11=0,"",'P5'!J11)</f>
        <v>55</v>
      </c>
      <c r="I31" s="97">
        <f>IF('P5'!K11=0,"",'P5'!K11)</f>
        <v>69</v>
      </c>
      <c r="J31" s="97">
        <f>IF('P5'!L11=0,"",'P5'!L11)</f>
        <v>74</v>
      </c>
      <c r="K31" s="97">
        <f>IF('P5'!M11=0,"",'P5'!M11)</f>
        <v>77</v>
      </c>
      <c r="L31" s="97">
        <f>IF('P5'!N11=0,"",'P5'!N11)</f>
        <v>55</v>
      </c>
      <c r="M31" s="97">
        <f>IF('P5'!O11=0,"",'P5'!O11)</f>
        <v>77</v>
      </c>
      <c r="N31" s="97">
        <f>IF('P5'!P11=0,"",'P5'!P11)</f>
        <v>132</v>
      </c>
      <c r="O31" s="94">
        <f>IF('P5'!Q11=0,"",'P5'!Q11)</f>
        <v>155.91352604989913</v>
      </c>
    </row>
    <row r="32" spans="1:16" s="99" customFormat="1" ht="18" x14ac:dyDescent="0.4">
      <c r="A32" s="91">
        <v>6</v>
      </c>
      <c r="B32" s="94">
        <f>IF('P4'!B14="","",'P4'!B14)</f>
        <v>67.2</v>
      </c>
      <c r="C32" s="91" t="str">
        <f>IF('P4'!C14="","",'P4'!C14)</f>
        <v>JK</v>
      </c>
      <c r="D32" s="92">
        <f>IF('P4'!D14="","",'P4'!D14)</f>
        <v>36958</v>
      </c>
      <c r="E32" s="93" t="str">
        <f>IF('P4'!F14="","",'P4'!F14)</f>
        <v>Helle Henriksen Hvidsten</v>
      </c>
      <c r="F32" s="97">
        <f>IF('P4'!H14=0,"",'P4'!H14)</f>
        <v>50</v>
      </c>
      <c r="G32" s="97">
        <f>IF('P4'!I14=0,"",'P4'!I14)</f>
        <v>53</v>
      </c>
      <c r="H32" s="97">
        <f>IF('P4'!J14=0,"",'P4'!J14)</f>
        <v>57</v>
      </c>
      <c r="I32" s="97">
        <f>IF('P4'!K14=0,"",'P4'!K14)</f>
        <v>63</v>
      </c>
      <c r="J32" s="97">
        <f>IF('P4'!L14=0,"",'P4'!L14)</f>
        <v>-66</v>
      </c>
      <c r="K32" s="97">
        <f>IF('P4'!M14=0,"",'P4'!M14)</f>
        <v>66</v>
      </c>
      <c r="L32" s="97">
        <f>IF('P4'!N14=0,"",'P4'!N14)</f>
        <v>57</v>
      </c>
      <c r="M32" s="97">
        <f>IF('P4'!O14=0,"",'P4'!O14)</f>
        <v>66</v>
      </c>
      <c r="N32" s="97">
        <f>IF('P4'!P14=0,"",'P4'!P14)</f>
        <v>123</v>
      </c>
      <c r="O32" s="94">
        <f>IF('P4'!Q14=0,"",'P4'!Q14)</f>
        <v>155.23258311552669</v>
      </c>
    </row>
    <row r="33" spans="1:16" s="99" customFormat="1" ht="18" x14ac:dyDescent="0.4">
      <c r="A33" s="91">
        <v>7</v>
      </c>
      <c r="B33" s="94">
        <f>IF('P5'!B10="","",'P5'!B10)</f>
        <v>67.099999999999994</v>
      </c>
      <c r="C33" s="91" t="str">
        <f>IF('P5'!C10="","",'P5'!C10)</f>
        <v>JK</v>
      </c>
      <c r="D33" s="92">
        <f>IF('P5'!D10="","",'P5'!D10)</f>
        <v>36677</v>
      </c>
      <c r="E33" s="93" t="str">
        <f>IF('P5'!F10="","",'P5'!F10)</f>
        <v>Andrine Sandved Hestenes</v>
      </c>
      <c r="F33" s="97">
        <f>IF('P5'!H10=0,"",'P5'!H10)</f>
        <v>50</v>
      </c>
      <c r="G33" s="97">
        <f>IF('P5'!I10=0,"",'P5'!I10)</f>
        <v>-55</v>
      </c>
      <c r="H33" s="97">
        <f>IF('P5'!J10=0,"",'P5'!J10)</f>
        <v>-55</v>
      </c>
      <c r="I33" s="97">
        <f>IF('P5'!K10=0,"",'P5'!K10)</f>
        <v>65</v>
      </c>
      <c r="J33" s="97">
        <f>IF('P5'!L10=0,"",'P5'!L10)</f>
        <v>70</v>
      </c>
      <c r="K33" s="97">
        <f>IF('P5'!M10=0,"",'P5'!M10)</f>
        <v>-73</v>
      </c>
      <c r="L33" s="97">
        <f>IF('P5'!N10=0,"",'P5'!N10)</f>
        <v>50</v>
      </c>
      <c r="M33" s="97">
        <f>IF('P5'!O10=0,"",'P5'!O10)</f>
        <v>70</v>
      </c>
      <c r="N33" s="97">
        <f>IF('P5'!P10=0,"",'P5'!P10)</f>
        <v>120</v>
      </c>
      <c r="O33" s="94">
        <f>IF('P5'!Q10=0,"",'P5'!Q10)</f>
        <v>151.57352757763894</v>
      </c>
    </row>
    <row r="34" spans="1:16" s="99" customFormat="1" ht="18" x14ac:dyDescent="0.4">
      <c r="A34" s="91">
        <v>8</v>
      </c>
      <c r="B34" s="94">
        <f>IF('P4'!B11="","",'P4'!B11)</f>
        <v>78.959999999999994</v>
      </c>
      <c r="C34" s="91" t="str">
        <f>IF('P4'!C11="","",'P4'!C11)</f>
        <v>JK</v>
      </c>
      <c r="D34" s="92">
        <f>IF('P4'!D11="","",'P4'!D11)</f>
        <v>36700</v>
      </c>
      <c r="E34" s="93" t="str">
        <f>IF('P4'!F11="","",'P4'!F11)</f>
        <v>Vilde Sårheim</v>
      </c>
      <c r="F34" s="97">
        <f>IF('P4'!H11=0,"",'P4'!H11)</f>
        <v>52</v>
      </c>
      <c r="G34" s="97">
        <f>IF('P4'!I11=0,"",'P4'!I11)</f>
        <v>55</v>
      </c>
      <c r="H34" s="97">
        <f>IF('P4'!J11=0,"",'P4'!J11)</f>
        <v>-60</v>
      </c>
      <c r="I34" s="97">
        <f>IF('P4'!K11=0,"",'P4'!K11)</f>
        <v>62</v>
      </c>
      <c r="J34" s="97">
        <f>IF('P4'!L11=0,"",'P4'!L11)</f>
        <v>65</v>
      </c>
      <c r="K34" s="97">
        <f>IF('P4'!M11=0,"",'P4'!M11)</f>
        <v>-68</v>
      </c>
      <c r="L34" s="97">
        <f>IF('P4'!N11=0,"",'P4'!N11)</f>
        <v>55</v>
      </c>
      <c r="M34" s="97">
        <f>IF('P4'!O11=0,"",'P4'!O11)</f>
        <v>65</v>
      </c>
      <c r="N34" s="97">
        <f>IF('P4'!P11=0,"",'P4'!P11)</f>
        <v>120</v>
      </c>
      <c r="O34" s="94">
        <f>IF('P4'!Q11=0,"",'P4'!Q11)</f>
        <v>139.5349349108883</v>
      </c>
    </row>
    <row r="35" spans="1:16" s="99" customFormat="1" ht="18" x14ac:dyDescent="0.4">
      <c r="A35" s="91">
        <v>9</v>
      </c>
      <c r="B35" s="94">
        <f>IF('P5'!B12="","",'P5'!B12)</f>
        <v>69.02</v>
      </c>
      <c r="C35" s="91" t="str">
        <f>IF('P5'!C12="","",'P5'!C12)</f>
        <v>JK</v>
      </c>
      <c r="D35" s="92">
        <f>IF('P5'!D12="","",'P5'!D12)</f>
        <v>37069</v>
      </c>
      <c r="E35" s="93" t="str">
        <f>IF('P5'!F12="","",'P5'!F12)</f>
        <v>Anna Wiik</v>
      </c>
      <c r="F35" s="97">
        <f>IF('P5'!H12=0,"",'P5'!H12)</f>
        <v>35</v>
      </c>
      <c r="G35" s="97">
        <f>IF('P5'!I12=0,"",'P5'!I12)</f>
        <v>-38</v>
      </c>
      <c r="H35" s="97">
        <f>IF('P5'!J12=0,"",'P5'!J12)</f>
        <v>40</v>
      </c>
      <c r="I35" s="97">
        <f>IF('P5'!K12=0,"",'P5'!K12)</f>
        <v>45</v>
      </c>
      <c r="J35" s="97">
        <f>IF('P5'!L12=0,"",'P5'!L12)</f>
        <v>50</v>
      </c>
      <c r="K35" s="97">
        <f>IF('P5'!M12=0,"",'P5'!M12)</f>
        <v>53</v>
      </c>
      <c r="L35" s="97">
        <f>IF('P5'!N12=0,"",'P5'!N12)</f>
        <v>40</v>
      </c>
      <c r="M35" s="97">
        <f>IF('P5'!O12=0,"",'P5'!O12)</f>
        <v>53</v>
      </c>
      <c r="N35" s="97">
        <f>IF('P5'!P12=0,"",'P5'!P12)</f>
        <v>93</v>
      </c>
      <c r="O35" s="94">
        <f>IF('P5'!Q12=0,"",'P5'!Q12)</f>
        <v>115.64696383303645</v>
      </c>
    </row>
    <row r="36" spans="1:16" ht="14" customHeight="1" x14ac:dyDescent="0.4">
      <c r="A36" s="40"/>
      <c r="B36" s="106"/>
      <c r="C36" s="40"/>
      <c r="D36" s="42"/>
      <c r="E36" s="105"/>
      <c r="F36" s="105"/>
      <c r="G36" s="105"/>
      <c r="H36" s="105"/>
      <c r="I36" s="105"/>
      <c r="J36" s="105"/>
      <c r="K36" s="105"/>
      <c r="L36" s="95"/>
      <c r="M36" s="95"/>
      <c r="N36" s="95"/>
      <c r="O36" s="106"/>
    </row>
    <row r="37" spans="1:16" s="45" customFormat="1" ht="25" x14ac:dyDescent="0.5">
      <c r="A37" s="218" t="s">
        <v>102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183"/>
    </row>
    <row r="38" spans="1:16" s="99" customFormat="1" ht="18" x14ac:dyDescent="0.4">
      <c r="A38" s="91">
        <v>1</v>
      </c>
      <c r="B38" s="94">
        <f>IF('P11'!B13="","",'P11'!B13)</f>
        <v>63.78</v>
      </c>
      <c r="C38" s="91" t="str">
        <f>IF('P12'!C18="","",'P12'!C18)</f>
        <v>SK</v>
      </c>
      <c r="D38" s="92">
        <f>IF('P12'!D18="","",'P12'!D18)</f>
        <v>34413</v>
      </c>
      <c r="E38" s="93" t="str">
        <f>IF('P12'!F18="","",'P12'!F18)</f>
        <v>Sarah Hovden Øvsthus</v>
      </c>
      <c r="F38" s="97">
        <f>IF('P12'!H18=0,"",'P12'!H18)</f>
        <v>-77</v>
      </c>
      <c r="G38" s="97">
        <f>IF('P12'!I18=0,"",'P12'!I18)</f>
        <v>77</v>
      </c>
      <c r="H38" s="97">
        <f>IF('P12'!J18=0,"",'P12'!J18)</f>
        <v>80</v>
      </c>
      <c r="I38" s="97">
        <f>IF('P12'!K18=0,"",'P12'!K18)</f>
        <v>95</v>
      </c>
      <c r="J38" s="97">
        <f>IF('P12'!L18=0,"",'P12'!L18)</f>
        <v>-99</v>
      </c>
      <c r="K38" s="97">
        <f>IF('P12'!M18=0,"",'P12'!M18)</f>
        <v>99</v>
      </c>
      <c r="L38" s="97">
        <f>IF('P12'!N18=0,"",'P12'!N18)</f>
        <v>80</v>
      </c>
      <c r="M38" s="97">
        <f>IF('P12'!O18=0,"",'P12'!O18)</f>
        <v>99</v>
      </c>
      <c r="N38" s="97">
        <f>IF('P12'!P18=0,"",'P12'!P18)</f>
        <v>179</v>
      </c>
      <c r="O38" s="94">
        <f>IF('P12'!Q18=0,"",'P12'!Q18)</f>
        <v>257.33392219162232</v>
      </c>
    </row>
    <row r="39" spans="1:16" s="99" customFormat="1" ht="18" x14ac:dyDescent="0.4">
      <c r="A39" s="91">
        <v>2</v>
      </c>
      <c r="B39" s="94">
        <f>IF('P12'!B16="","",'P12'!B16)</f>
        <v>73</v>
      </c>
      <c r="C39" s="91" t="str">
        <f>IF('P12'!C12="","",'P12'!C12)</f>
        <v>SK</v>
      </c>
      <c r="D39" s="92">
        <f>IF('P12'!D12="","",'P12'!D12)</f>
        <v>32737</v>
      </c>
      <c r="E39" s="93" t="str">
        <f>IF('P12'!F12="","",'P12'!F12)</f>
        <v>Ine Andersson</v>
      </c>
      <c r="F39" s="97">
        <f>IF('P12'!H12=0,"",'P12'!H12)</f>
        <v>78</v>
      </c>
      <c r="G39" s="97">
        <f>IF('P12'!I12=0,"",'P12'!I12)</f>
        <v>81</v>
      </c>
      <c r="H39" s="97">
        <f>IF('P12'!J12=0,"",'P12'!J12)</f>
        <v>84</v>
      </c>
      <c r="I39" s="97">
        <f>IF('P12'!K12=0,"",'P12'!K12)</f>
        <v>100</v>
      </c>
      <c r="J39" s="97">
        <f>IF('P12'!L12=0,"",'P12'!L12)</f>
        <v>-105</v>
      </c>
      <c r="K39" s="97">
        <f>IF('P12'!M12=0,"",'P12'!M12)</f>
        <v>105</v>
      </c>
      <c r="L39" s="97">
        <f>IF('P12'!N12=0,"",'P12'!N12)</f>
        <v>84</v>
      </c>
      <c r="M39" s="97">
        <f>IF('P12'!O12=0,"",'P12'!O12)</f>
        <v>105</v>
      </c>
      <c r="N39" s="97">
        <f>IF('P12'!P12=0,"",'P12'!P12)</f>
        <v>189</v>
      </c>
      <c r="O39" s="94">
        <f>IF('P12'!Q12=0,"",'P12'!Q12)</f>
        <v>256.34025838315915</v>
      </c>
    </row>
    <row r="40" spans="1:16" s="99" customFormat="1" ht="18" x14ac:dyDescent="0.4">
      <c r="A40" s="91">
        <v>3</v>
      </c>
      <c r="B40" s="94">
        <f>IF('P12'!B17="","",'P12'!B17)</f>
        <v>66.94</v>
      </c>
      <c r="C40" s="91" t="str">
        <f>IF('P12'!C17="","",'P12'!C17)</f>
        <v>SK</v>
      </c>
      <c r="D40" s="92">
        <f>IF('P12'!D17="","",'P12'!D17)</f>
        <v>33735</v>
      </c>
      <c r="E40" s="93" t="str">
        <f>IF('P12'!F17="","",'P12'!F17)</f>
        <v>Marit Årdalsbakke</v>
      </c>
      <c r="F40" s="97">
        <f>IF('P12'!H17=0,"",'P12'!H17)</f>
        <v>83</v>
      </c>
      <c r="G40" s="97">
        <f>IF('P12'!I17=0,"",'P12'!I17)</f>
        <v>86</v>
      </c>
      <c r="H40" s="97">
        <f>IF('P12'!J17=0,"",'P12'!J17)</f>
        <v>88</v>
      </c>
      <c r="I40" s="97">
        <f>IF('P12'!K17=0,"",'P12'!K17)</f>
        <v>98</v>
      </c>
      <c r="J40" s="97">
        <f>IF('P12'!L17=0,"",'P12'!L17)</f>
        <v>102</v>
      </c>
      <c r="K40" s="97">
        <f>IF('P12'!M17=0,"",'P12'!M17)</f>
        <v>105</v>
      </c>
      <c r="L40" s="97">
        <f>IF('P12'!N17=0,"",'P12'!N17)</f>
        <v>88</v>
      </c>
      <c r="M40" s="97">
        <f>IF('P12'!O17=0,"",'P12'!O17)</f>
        <v>105</v>
      </c>
      <c r="N40" s="97">
        <f>IF('P12'!P17=0,"",'P12'!P17)</f>
        <v>193</v>
      </c>
      <c r="O40" s="94">
        <f>IF('P12'!Q17=0,"",'P12'!Q17)</f>
        <v>244.10960176437337</v>
      </c>
    </row>
    <row r="41" spans="1:16" s="99" customFormat="1" ht="18" x14ac:dyDescent="0.4">
      <c r="A41" s="91">
        <v>4</v>
      </c>
      <c r="B41" s="94">
        <f>IF('P11'!B18="","",'P11'!B18)</f>
        <v>63.74</v>
      </c>
      <c r="C41" s="91" t="str">
        <f>IF('P11'!C18="","",'P11'!C18)</f>
        <v>SK</v>
      </c>
      <c r="D41" s="92">
        <f>IF('P11'!D18="","",'P11'!D18)</f>
        <v>34764</v>
      </c>
      <c r="E41" s="93" t="str">
        <f>IF('P11'!F18="","",'P11'!F18)</f>
        <v>Lena Amalie Richter</v>
      </c>
      <c r="F41" s="97">
        <f>IF('P11'!H18=0,"",'P11'!H18)</f>
        <v>72</v>
      </c>
      <c r="G41" s="97">
        <f>IF('P11'!I18=0,"",'P11'!I18)</f>
        <v>76</v>
      </c>
      <c r="H41" s="97">
        <f>IF('P11'!J18=0,"",'P11'!J18)</f>
        <v>-80</v>
      </c>
      <c r="I41" s="97">
        <f>IF('P11'!K18=0,"",'P11'!K18)</f>
        <v>92</v>
      </c>
      <c r="J41" s="97">
        <f>IF('P11'!L18=0,"",'P11'!L18)</f>
        <v>96</v>
      </c>
      <c r="K41" s="97">
        <f>IF('P11'!M18=0,"",'P11'!M18)</f>
        <v>100</v>
      </c>
      <c r="L41" s="97">
        <f>IF('P11'!N18=0,"",'P11'!N18)</f>
        <v>76</v>
      </c>
      <c r="M41" s="97">
        <f>IF('P11'!O18=0,"",'P11'!O18)</f>
        <v>100</v>
      </c>
      <c r="N41" s="97">
        <f>IF('P11'!P18=0,"",'P11'!P18)</f>
        <v>176</v>
      </c>
      <c r="O41" s="94">
        <f>IF('P11'!Q18=0,"",'P11'!Q18)</f>
        <v>229.04686971294714</v>
      </c>
    </row>
    <row r="42" spans="1:16" s="99" customFormat="1" ht="18" x14ac:dyDescent="0.4">
      <c r="A42" s="91">
        <v>5</v>
      </c>
      <c r="B42" s="94">
        <f>IF('P12'!B9="","",'P12'!B9)</f>
        <v>87.84</v>
      </c>
      <c r="C42" s="91" t="str">
        <f>IF('P12'!C11="","",'P12'!C11)</f>
        <v>SK</v>
      </c>
      <c r="D42" s="92">
        <f>IF('P12'!D11="","",'P12'!D11)</f>
        <v>32509</v>
      </c>
      <c r="E42" s="93" t="str">
        <f>IF('P12'!F11="","",'P12'!F11)</f>
        <v>Melissa Schanche</v>
      </c>
      <c r="F42" s="97">
        <f>IF('P12'!H11=0,"",'P12'!H11)</f>
        <v>-83</v>
      </c>
      <c r="G42" s="97">
        <f>IF('P12'!I11=0,"",'P12'!I11)</f>
        <v>85</v>
      </c>
      <c r="H42" s="97">
        <f>IF('P12'!J11=0,"",'P12'!J11)</f>
        <v>-89</v>
      </c>
      <c r="I42" s="97">
        <f>IF('P12'!K11=0,"",'P12'!K11)</f>
        <v>96</v>
      </c>
      <c r="J42" s="97">
        <f>IF('P12'!L11=0,"",'P12'!L11)</f>
        <v>101</v>
      </c>
      <c r="K42" s="97">
        <f>IF('P12'!M11=0,"",'P12'!M11)</f>
        <v>-104</v>
      </c>
      <c r="L42" s="97">
        <f>IF('P12'!N11=0,"",'P12'!N11)</f>
        <v>85</v>
      </c>
      <c r="M42" s="97">
        <f>IF('P12'!O11=0,"",'P12'!O11)</f>
        <v>101</v>
      </c>
      <c r="N42" s="97">
        <f>IF('P12'!P11=0,"",'P12'!P11)</f>
        <v>186</v>
      </c>
      <c r="O42" s="94">
        <f>IF('P12'!Q11=0,"",'P12'!Q11)</f>
        <v>226.07026212492829</v>
      </c>
    </row>
    <row r="43" spans="1:16" s="99" customFormat="1" ht="18" x14ac:dyDescent="0.4">
      <c r="A43" s="91">
        <v>6</v>
      </c>
      <c r="B43" s="94">
        <f>IF('P12'!B10="","",'P12'!B10)</f>
        <v>73.680000000000007</v>
      </c>
      <c r="C43" s="91" t="str">
        <f>IF('P12'!C9="","",'P12'!C9)</f>
        <v>SK</v>
      </c>
      <c r="D43" s="92">
        <f>IF('P12'!D9="","",'P12'!D9)</f>
        <v>33918</v>
      </c>
      <c r="E43" s="93" t="str">
        <f>IF('P12'!F9="","",'P12'!F9)</f>
        <v>Lone Kalland</v>
      </c>
      <c r="F43" s="97">
        <f>IF('P12'!H9=0,"",'P12'!H9)</f>
        <v>-85</v>
      </c>
      <c r="G43" s="97">
        <f>IF('P12'!I9=0,"",'P12'!I9)</f>
        <v>85</v>
      </c>
      <c r="H43" s="97">
        <f>IF('P12'!J9=0,"",'P12'!J9)</f>
        <v>88</v>
      </c>
      <c r="I43" s="97">
        <f>IF('P12'!K9=0,"",'P12'!K9)</f>
        <v>106</v>
      </c>
      <c r="J43" s="97">
        <f>IF('P12'!L9=0,"",'P12'!L9)</f>
        <v>110</v>
      </c>
      <c r="K43" s="97">
        <f>IF('P12'!M9=0,"",'P12'!M9)</f>
        <v>112</v>
      </c>
      <c r="L43" s="97">
        <f>IF('P12'!N9=0,"",'P12'!N9)</f>
        <v>88</v>
      </c>
      <c r="M43" s="97">
        <f>IF('P12'!O9=0,"",'P12'!O9)</f>
        <v>112</v>
      </c>
      <c r="N43" s="97">
        <f>IF('P12'!P9=0,"",'P12'!P9)</f>
        <v>200</v>
      </c>
      <c r="O43" s="94">
        <f>IF('P12'!Q9=0,"",'P12'!Q9)</f>
        <v>222.45352999519855</v>
      </c>
    </row>
    <row r="44" spans="1:16" s="99" customFormat="1" ht="18" x14ac:dyDescent="0.4">
      <c r="A44" s="91">
        <v>7</v>
      </c>
      <c r="B44" s="94">
        <f>IF('P12'!B11="","",'P12'!B11)</f>
        <v>72.06</v>
      </c>
      <c r="C44" s="91" t="str">
        <f>IF('P11'!C15="","",'P11'!C15)</f>
        <v>SK</v>
      </c>
      <c r="D44" s="92">
        <f>IF('P11'!D15="","",'P11'!D15)</f>
        <v>34222</v>
      </c>
      <c r="E44" s="93" t="str">
        <f>IF('P11'!F15="","",'P11'!F15)</f>
        <v>Celine Mariell Bertheussen</v>
      </c>
      <c r="F44" s="97">
        <f>IF('P11'!H15=0,"",'P11'!H15)</f>
        <v>65</v>
      </c>
      <c r="G44" s="97">
        <f>IF('P11'!I15=0,"",'P11'!I15)</f>
        <v>68</v>
      </c>
      <c r="H44" s="97">
        <f>IF('P11'!J15=0,"",'P11'!J15)</f>
        <v>-70</v>
      </c>
      <c r="I44" s="97">
        <f>IF('P11'!K15=0,"",'P11'!K15)</f>
        <v>89</v>
      </c>
      <c r="J44" s="97">
        <f>IF('P11'!L15=0,"",'P11'!L15)</f>
        <v>93</v>
      </c>
      <c r="K44" s="97">
        <f>IF('P11'!M15=0,"",'P11'!M15)</f>
        <v>95</v>
      </c>
      <c r="L44" s="97">
        <f>IF('P11'!N15=0,"",'P11'!N15)</f>
        <v>68</v>
      </c>
      <c r="M44" s="97">
        <f>IF('P11'!O15=0,"",'P11'!O15)</f>
        <v>95</v>
      </c>
      <c r="N44" s="97">
        <f>IF('P11'!P15=0,"",'P11'!P15)</f>
        <v>163</v>
      </c>
      <c r="O44" s="94">
        <f>IF('P11'!Q15=0,"",'P11'!Q15)</f>
        <v>213.75067681856541</v>
      </c>
    </row>
    <row r="45" spans="1:16" s="99" customFormat="1" ht="18" x14ac:dyDescent="0.4">
      <c r="A45" s="91">
        <v>8</v>
      </c>
      <c r="B45" s="94">
        <f>IF('P12'!B12="","",'P12'!B12)</f>
        <v>59.64</v>
      </c>
      <c r="C45" s="91" t="str">
        <f>IF('P11'!C12="","",'P11'!C12)</f>
        <v>SK</v>
      </c>
      <c r="D45" s="92">
        <f>IF('P11'!D12="","",'P11'!D12)</f>
        <v>31822</v>
      </c>
      <c r="E45" s="93" t="str">
        <f>IF('P11'!F12="","",'P11'!F12)</f>
        <v>Sanna Uppling</v>
      </c>
      <c r="F45" s="97">
        <f>IF('P11'!H12=0,"",'P11'!H12)</f>
        <v>64</v>
      </c>
      <c r="G45" s="97">
        <f>IF('P11'!I12=0,"",'P11'!I12)</f>
        <v>67</v>
      </c>
      <c r="H45" s="97">
        <f>IF('P11'!J12=0,"",'P11'!J12)</f>
        <v>-70</v>
      </c>
      <c r="I45" s="97">
        <f>IF('P11'!K12=0,"",'P11'!K12)</f>
        <v>84</v>
      </c>
      <c r="J45" s="97">
        <f>IF('P11'!L12=0,"",'P11'!L12)</f>
        <v>88</v>
      </c>
      <c r="K45" s="97">
        <f>IF('P11'!M12=0,"",'P11'!M12)</f>
        <v>-91</v>
      </c>
      <c r="L45" s="97">
        <f>IF('P11'!N12=0,"",'P11'!N12)</f>
        <v>67</v>
      </c>
      <c r="M45" s="97">
        <f>IF('P11'!O12=0,"",'P11'!O12)</f>
        <v>88</v>
      </c>
      <c r="N45" s="97">
        <f>IF('P11'!P12=0,"",'P11'!P12)</f>
        <v>155</v>
      </c>
      <c r="O45" s="94">
        <f>IF('P11'!Q12=0,"",'P11'!Q12)</f>
        <v>206.38441214387942</v>
      </c>
    </row>
    <row r="46" spans="1:16" s="99" customFormat="1" ht="18" x14ac:dyDescent="0.4">
      <c r="A46" s="91">
        <v>9</v>
      </c>
      <c r="B46" s="94">
        <f>IF('P11'!B19="","",'P11'!B19)</f>
        <v>62.22</v>
      </c>
      <c r="C46" s="91" t="str">
        <f>IF('P11'!C13="","",'P11'!C13)</f>
        <v>SK</v>
      </c>
      <c r="D46" s="92">
        <f>IF('P11'!D13="","",'P11'!D13)</f>
        <v>33166</v>
      </c>
      <c r="E46" s="93" t="str">
        <f>IF('P11'!F13="","",'P11'!F13)</f>
        <v>Iselin Hatlenes</v>
      </c>
      <c r="F46" s="97">
        <f>IF('P11'!H13=0,"",'P11'!H13)</f>
        <v>68</v>
      </c>
      <c r="G46" s="97">
        <f>IF('P11'!I13=0,"",'P11'!I13)</f>
        <v>71</v>
      </c>
      <c r="H46" s="97">
        <f>IF('P11'!J13=0,"",'P11'!J13)</f>
        <v>-74</v>
      </c>
      <c r="I46" s="97">
        <f>IF('P11'!K13=0,"",'P11'!K13)</f>
        <v>83</v>
      </c>
      <c r="J46" s="97">
        <f>IF('P11'!L13=0,"",'P11'!L13)</f>
        <v>86</v>
      </c>
      <c r="K46" s="97">
        <f>IF('P11'!M13=0,"",'P11'!M13)</f>
        <v>-88</v>
      </c>
      <c r="L46" s="97">
        <f>IF('P11'!N13=0,"",'P11'!N13)</f>
        <v>71</v>
      </c>
      <c r="M46" s="97">
        <f>IF('P11'!O13=0,"",'P11'!O13)</f>
        <v>86</v>
      </c>
      <c r="N46" s="97">
        <f>IF('P11'!P13=0,"",'P11'!P13)</f>
        <v>157</v>
      </c>
      <c r="O46" s="94">
        <f>IF('P11'!Q13=0,"",'P11'!Q13)</f>
        <v>204.24350570745156</v>
      </c>
    </row>
    <row r="47" spans="1:16" s="99" customFormat="1" ht="18" x14ac:dyDescent="0.4">
      <c r="A47" s="91">
        <v>10</v>
      </c>
      <c r="B47" s="94">
        <f>IF('P11'!B9="","",'P11'!B9)</f>
        <v>55.14</v>
      </c>
      <c r="C47" s="91" t="str">
        <f>IF('P12'!C10="","",'P12'!C10)</f>
        <v>SK</v>
      </c>
      <c r="D47" s="92">
        <f>IF('P12'!D10="","",'P12'!D10)</f>
        <v>31365</v>
      </c>
      <c r="E47" s="93" t="str">
        <f>IF('P12'!F10="","",'P12'!F10)</f>
        <v>Marianne Hasfjord</v>
      </c>
      <c r="F47" s="97">
        <f>IF('P12'!H10=0,"",'P12'!H10)</f>
        <v>-69</v>
      </c>
      <c r="G47" s="97">
        <f>IF('P12'!I10=0,"",'P12'!I10)</f>
        <v>-69</v>
      </c>
      <c r="H47" s="97">
        <f>IF('P12'!J10=0,"",'P12'!J10)</f>
        <v>69</v>
      </c>
      <c r="I47" s="97">
        <f>IF('P12'!K10=0,"",'P12'!K10)</f>
        <v>88</v>
      </c>
      <c r="J47" s="97">
        <f>IF('P12'!L10=0,"",'P12'!L10)</f>
        <v>92</v>
      </c>
      <c r="K47" s="97">
        <f>IF('P12'!M10=0,"",'P12'!M10)</f>
        <v>95</v>
      </c>
      <c r="L47" s="97">
        <f>IF('P12'!N10=0,"",'P12'!N10)</f>
        <v>69</v>
      </c>
      <c r="M47" s="97">
        <f>IF('P12'!O10=0,"",'P12'!O10)</f>
        <v>95</v>
      </c>
      <c r="N47" s="97">
        <f>IF('P12'!P10=0,"",'P12'!P10)</f>
        <v>164</v>
      </c>
      <c r="O47" s="94">
        <f>IF('P12'!Q10=0,"",'P12'!Q10)</f>
        <v>197.09330842687226</v>
      </c>
    </row>
    <row r="48" spans="1:16" s="99" customFormat="1" ht="18" x14ac:dyDescent="0.4">
      <c r="A48" s="91">
        <v>11</v>
      </c>
      <c r="B48" s="94">
        <f>IF('P11'!B11="","",'P11'!B11)</f>
        <v>58.1</v>
      </c>
      <c r="C48" s="91" t="str">
        <f>IF('P11'!C16="","",'P11'!C16)</f>
        <v>SK</v>
      </c>
      <c r="D48" s="92">
        <f>IF('P11'!D16="","",'P11'!D16)</f>
        <v>33705</v>
      </c>
      <c r="E48" s="93" t="str">
        <f>IF('P11'!F16="","",'P11'!F16)</f>
        <v>Karoline Linga</v>
      </c>
      <c r="F48" s="97">
        <f>IF('P11'!H16=0,"",'P11'!H16)</f>
        <v>60</v>
      </c>
      <c r="G48" s="97">
        <f>IF('P11'!I16=0,"",'P11'!I16)</f>
        <v>-63</v>
      </c>
      <c r="H48" s="97">
        <f>IF('P11'!J16=0,"",'P11'!J16)</f>
        <v>-63</v>
      </c>
      <c r="I48" s="97">
        <f>IF('P11'!K16=0,"",'P11'!K16)</f>
        <v>70</v>
      </c>
      <c r="J48" s="97">
        <f>IF('P11'!L16=0,"",'P11'!L16)</f>
        <v>75</v>
      </c>
      <c r="K48" s="97">
        <f>IF('P11'!M16=0,"",'P11'!M16)</f>
        <v>-78</v>
      </c>
      <c r="L48" s="97">
        <f>IF('P11'!N16=0,"",'P11'!N16)</f>
        <v>60</v>
      </c>
      <c r="M48" s="97">
        <f>IF('P11'!O16=0,"",'P11'!O16)</f>
        <v>75</v>
      </c>
      <c r="N48" s="97">
        <f>IF('P11'!P16=0,"",'P11'!P16)</f>
        <v>135</v>
      </c>
      <c r="O48" s="94">
        <f>IF('P11'!Q16=0,"",'P11'!Q16)</f>
        <v>192.89547125233628</v>
      </c>
    </row>
    <row r="49" spans="1:21" s="99" customFormat="1" ht="18" x14ac:dyDescent="0.4">
      <c r="A49" s="91">
        <v>12</v>
      </c>
      <c r="B49" s="94">
        <f>IF('P11'!B12="","",'P11'!B12)</f>
        <v>61.4</v>
      </c>
      <c r="C49" s="91" t="str">
        <f>IF('P11'!C19="","",'P11'!C19)</f>
        <v>SK</v>
      </c>
      <c r="D49" s="92">
        <f>IF('P11'!D19="","",'P11'!D19)</f>
        <v>34631</v>
      </c>
      <c r="E49" s="93" t="str">
        <f>IF('P11'!F19="","",'P11'!F19)</f>
        <v>Heidi Olafsen</v>
      </c>
      <c r="F49" s="97">
        <f>IF('P11'!H19=0,"",'P11'!H19)</f>
        <v>58</v>
      </c>
      <c r="G49" s="97">
        <f>IF('P11'!I19=0,"",'P11'!I19)</f>
        <v>-61</v>
      </c>
      <c r="H49" s="97">
        <f>IF('P11'!J19=0,"",'P11'!J19)</f>
        <v>61</v>
      </c>
      <c r="I49" s="97">
        <f>IF('P11'!K19=0,"",'P11'!K19)</f>
        <v>78</v>
      </c>
      <c r="J49" s="97">
        <f>IF('P11'!L19=0,"",'P11'!L19)</f>
        <v>81</v>
      </c>
      <c r="K49" s="97">
        <f>IF('P11'!M19=0,"",'P11'!M19)</f>
        <v>-83</v>
      </c>
      <c r="L49" s="97">
        <f>IF('P11'!N19=0,"",'P11'!N19)</f>
        <v>61</v>
      </c>
      <c r="M49" s="97">
        <f>IF('P11'!O19=0,"",'P11'!O19)</f>
        <v>81</v>
      </c>
      <c r="N49" s="97">
        <f>IF('P11'!P19=0,"",'P11'!P19)</f>
        <v>142</v>
      </c>
      <c r="O49" s="94">
        <f>IF('P11'!Q19=0,"",'P11'!Q19)</f>
        <v>187.52656902136422</v>
      </c>
    </row>
    <row r="50" spans="1:21" s="99" customFormat="1" ht="18" x14ac:dyDescent="0.4">
      <c r="A50" s="91">
        <v>13</v>
      </c>
      <c r="B50" s="94">
        <f>IF('P11'!B15="","",'P11'!B15)</f>
        <v>62.94</v>
      </c>
      <c r="C50" s="91" t="str">
        <f>IF('P12'!C16="","",'P12'!C16)</f>
        <v>SK</v>
      </c>
      <c r="D50" s="92">
        <f>IF('P12'!D16="","",'P12'!D16)</f>
        <v>33780</v>
      </c>
      <c r="E50" s="93" t="str">
        <f>IF('P12'!F16="","",'P12'!F16)</f>
        <v>Marianne Løvdok</v>
      </c>
      <c r="F50" s="97">
        <f>IF('P12'!H16=0,"",'P12'!H16)</f>
        <v>60</v>
      </c>
      <c r="G50" s="97">
        <f>IF('P12'!I16=0,"",'P12'!I16)</f>
        <v>65</v>
      </c>
      <c r="H50" s="97">
        <f>IF('P12'!J16=0,"",'P12'!J16)</f>
        <v>-70</v>
      </c>
      <c r="I50" s="97">
        <f>IF('P12'!K16=0,"",'P12'!K16)</f>
        <v>80</v>
      </c>
      <c r="J50" s="97">
        <f>IF('P12'!L16=0,"",'P12'!L16)</f>
        <v>-85</v>
      </c>
      <c r="K50" s="97">
        <f>IF('P12'!M16=0,"",'P12'!M16)</f>
        <v>85</v>
      </c>
      <c r="L50" s="97">
        <f>IF('P12'!N16=0,"",'P12'!N16)</f>
        <v>65</v>
      </c>
      <c r="M50" s="97">
        <f>IF('P12'!O16=0,"",'P12'!O16)</f>
        <v>85</v>
      </c>
      <c r="N50" s="97">
        <f>IF('P12'!P16=0,"",'P12'!P16)</f>
        <v>150</v>
      </c>
      <c r="O50" s="94">
        <f>IF('P12'!Q16=0,"",'P12'!Q16)</f>
        <v>181.11152986725702</v>
      </c>
    </row>
    <row r="51" spans="1:21" s="99" customFormat="1" ht="18" x14ac:dyDescent="0.4">
      <c r="A51" s="91">
        <v>14</v>
      </c>
      <c r="B51" s="94">
        <f>IF('P11'!B16="","",'P11'!B16)</f>
        <v>55.18</v>
      </c>
      <c r="C51" s="91" t="str">
        <f>IF('P12'!C13="","",'P12'!C13)</f>
        <v>SK</v>
      </c>
      <c r="D51" s="92">
        <f>IF('P12'!D13="","",'P12'!D13)</f>
        <v>31750</v>
      </c>
      <c r="E51" s="93" t="str">
        <f>IF('P12'!F13="","",'P12'!F13)</f>
        <v>Vibeke Carlsen</v>
      </c>
      <c r="F51" s="97">
        <f>IF('P12'!H13=0,"",'P12'!H13)</f>
        <v>50</v>
      </c>
      <c r="G51" s="97">
        <f>IF('P12'!I13=0,"",'P12'!I13)</f>
        <v>55</v>
      </c>
      <c r="H51" s="97">
        <f>IF('P12'!J13=0,"",'P12'!J13)</f>
        <v>-56</v>
      </c>
      <c r="I51" s="97">
        <f>IF('P12'!K13=0,"",'P12'!K13)</f>
        <v>65</v>
      </c>
      <c r="J51" s="97">
        <f>IF('P12'!L13=0,"",'P12'!L13)</f>
        <v>70</v>
      </c>
      <c r="K51" s="97">
        <f>IF('P12'!M13=0,"",'P12'!M13)</f>
        <v>-71</v>
      </c>
      <c r="L51" s="97">
        <f>IF('P12'!N13=0,"",'P12'!N13)</f>
        <v>55</v>
      </c>
      <c r="M51" s="97">
        <f>IF('P12'!O13=0,"",'P12'!O13)</f>
        <v>70</v>
      </c>
      <c r="N51" s="97">
        <f>IF('P12'!P13=0,"",'P12'!P13)</f>
        <v>125</v>
      </c>
      <c r="O51" s="94">
        <f>IF('P12'!Q13=0,"",'P12'!Q13)</f>
        <v>178.78773806899417</v>
      </c>
    </row>
    <row r="52" spans="1:21" s="99" customFormat="1" ht="18" x14ac:dyDescent="0.4">
      <c r="A52" s="91">
        <v>15</v>
      </c>
      <c r="B52" s="94">
        <f>IF('P12'!B13="","",'P12'!B13)</f>
        <v>55.1</v>
      </c>
      <c r="C52" s="91" t="str">
        <f>IF('P11'!C11="","",'P11'!C11)</f>
        <v>SK</v>
      </c>
      <c r="D52" s="92">
        <f>IF('P11'!D11="","",'P11'!D11)</f>
        <v>32270</v>
      </c>
      <c r="E52" s="93" t="str">
        <f>IF('P11'!F11="","",'P11'!F11)</f>
        <v>Iris Luna Milstein</v>
      </c>
      <c r="F52" s="97">
        <f>IF('P11'!H11=0,"",'P11'!H11)</f>
        <v>49</v>
      </c>
      <c r="G52" s="97">
        <f>IF('P11'!I11=0,"",'P11'!I11)</f>
        <v>52</v>
      </c>
      <c r="H52" s="97">
        <f>IF('P11'!J11=0,"",'P11'!J11)</f>
        <v>54</v>
      </c>
      <c r="I52" s="97">
        <f>IF('P11'!K11=0,"",'P11'!K11)</f>
        <v>68</v>
      </c>
      <c r="J52" s="97">
        <f>IF('P11'!L11=0,"",'P11'!L11)</f>
        <v>72</v>
      </c>
      <c r="K52" s="97">
        <f>IF('P11'!M11=0,"",'P11'!M11)</f>
        <v>74</v>
      </c>
      <c r="L52" s="97">
        <f>IF('P11'!N11=0,"",'P11'!N11)</f>
        <v>54</v>
      </c>
      <c r="M52" s="97">
        <f>IF('P11'!O11=0,"",'P11'!O11)</f>
        <v>74</v>
      </c>
      <c r="N52" s="97">
        <f>IF('P11'!P11=0,"",'P11'!P11)</f>
        <v>128</v>
      </c>
      <c r="O52" s="94">
        <f>IF('P11'!Q11=0,"",'P11'!Q11)</f>
        <v>176.59706672385457</v>
      </c>
    </row>
    <row r="53" spans="1:21" s="99" customFormat="1" ht="18" x14ac:dyDescent="0.4">
      <c r="A53" s="91">
        <v>16</v>
      </c>
      <c r="B53" s="94">
        <f>IF('P12'!B18="","",'P12'!B18)</f>
        <v>54.7</v>
      </c>
      <c r="C53" s="91" t="str">
        <f>IF('P11'!C9="","",'P11'!C9)</f>
        <v>SK</v>
      </c>
      <c r="D53" s="92">
        <f>IF('P11'!D9="","",'P11'!D9)</f>
        <v>34000</v>
      </c>
      <c r="E53" s="93" t="str">
        <f>IF('P11'!F9="","",'P11'!F9)</f>
        <v>Isabell Thorberg</v>
      </c>
      <c r="F53" s="97">
        <f>IF('P11'!H9=0,"",'P11'!H9)</f>
        <v>49</v>
      </c>
      <c r="G53" s="97">
        <f>IF('P11'!I9=0,"",'P11'!I9)</f>
        <v>51</v>
      </c>
      <c r="H53" s="97">
        <f>IF('P11'!J9=0,"",'P11'!J9)</f>
        <v>53</v>
      </c>
      <c r="I53" s="97">
        <f>IF('P11'!K9=0,"",'P11'!K9)</f>
        <v>59</v>
      </c>
      <c r="J53" s="97">
        <f>IF('P11'!L9=0,"",'P11'!L9)</f>
        <v>60</v>
      </c>
      <c r="K53" s="97">
        <f>IF('P11'!M9=0,"",'P11'!M9)</f>
        <v>-63</v>
      </c>
      <c r="L53" s="97">
        <f>IF('P11'!N9=0,"",'P11'!N9)</f>
        <v>53</v>
      </c>
      <c r="M53" s="97">
        <f>IF('P11'!O9=0,"",'P11'!O9)</f>
        <v>60</v>
      </c>
      <c r="N53" s="97">
        <f>IF('P11'!P9=0,"",'P11'!P9)</f>
        <v>113</v>
      </c>
      <c r="O53" s="94">
        <f>IF('P11'!Q9=0,"",'P11'!Q9)</f>
        <v>161.54230521797862</v>
      </c>
    </row>
    <row r="54" spans="1:21" s="99" customFormat="1" ht="18" x14ac:dyDescent="0.4">
      <c r="A54" s="91"/>
      <c r="B54" s="94">
        <f>IF('P11'!B10="","",'P11'!B10)</f>
        <v>78.239999999999995</v>
      </c>
      <c r="C54" s="91" t="str">
        <f>IF('P11'!C10="","",'P11'!C10)</f>
        <v>SK</v>
      </c>
      <c r="D54" s="92">
        <f>IF('P11'!D10="","",'P11'!D10)</f>
        <v>35560</v>
      </c>
      <c r="E54" s="93" t="str">
        <f>IF('P11'!F10="","",'P11'!F10)</f>
        <v>Tuva Fløysvik</v>
      </c>
      <c r="F54" s="97">
        <f>IF('P11'!H10=0,"",'P11'!H10)</f>
        <v>-70</v>
      </c>
      <c r="G54" s="97">
        <f>IF('P11'!I10=0,"",'P11'!I10)</f>
        <v>-70</v>
      </c>
      <c r="H54" s="97">
        <f>IF('P11'!J10=0,"",'P11'!J10)</f>
        <v>-70</v>
      </c>
      <c r="I54" s="97" t="str">
        <f>IF('P11'!K10=0,"",'P11'!K10)</f>
        <v>-</v>
      </c>
      <c r="J54" s="97" t="str">
        <f>IF('P11'!L10=0,"",'P11'!L10)</f>
        <v>-</v>
      </c>
      <c r="K54" s="97" t="str">
        <f>IF('P11'!M10=0,"",'P11'!M10)</f>
        <v>-</v>
      </c>
      <c r="L54" s="97" t="str">
        <f>IF('P11'!N10=0,"",'P11'!N10)</f>
        <v/>
      </c>
      <c r="M54" s="97" t="str">
        <f>IF('P11'!O10=0,"",'P11'!O10)</f>
        <v/>
      </c>
      <c r="N54" s="97" t="str">
        <f>IF('P11'!P10=0,"",'P11'!P10)</f>
        <v/>
      </c>
      <c r="O54" s="94" t="str">
        <f>IF('P11'!Q10=0,"",'P11'!Q10)</f>
        <v/>
      </c>
    </row>
    <row r="55" spans="1:21" ht="14" customHeight="1" x14ac:dyDescent="0.4">
      <c r="A55" s="40"/>
      <c r="B55" s="106"/>
      <c r="C55" s="40"/>
      <c r="D55" s="42"/>
      <c r="E55" s="105"/>
      <c r="F55" s="105"/>
      <c r="G55" s="105"/>
      <c r="H55" s="105"/>
      <c r="I55" s="105"/>
      <c r="J55" s="105"/>
      <c r="K55" s="105"/>
      <c r="L55" s="95"/>
      <c r="M55" s="95"/>
      <c r="N55" s="95"/>
      <c r="O55" s="106"/>
    </row>
    <row r="56" spans="1:21" s="45" customFormat="1" ht="25" x14ac:dyDescent="0.5">
      <c r="A56" s="218" t="s">
        <v>103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183"/>
    </row>
    <row r="57" spans="1:21" s="99" customFormat="1" ht="18" x14ac:dyDescent="0.4">
      <c r="A57" s="91">
        <v>1</v>
      </c>
      <c r="B57" s="94">
        <f>IF('P1'!B20="","",'P1'!B20)</f>
        <v>66.06</v>
      </c>
      <c r="C57" s="91" t="str">
        <f>IF('P1'!C20="","",'P1'!C20)</f>
        <v>K1</v>
      </c>
      <c r="D57" s="92">
        <f>IF('P1'!D20="","",'P1'!D20)</f>
        <v>30112</v>
      </c>
      <c r="E57" s="93" t="str">
        <f>IF('P1'!F20="","",'P1'!F20)</f>
        <v>Ruth Kasirye</v>
      </c>
      <c r="F57" s="97">
        <f>IF('P1'!H20=0,"",'P1'!H20)</f>
        <v>75</v>
      </c>
      <c r="G57" s="97">
        <f>IF('P1'!I20=0,"",'P1'!I20)</f>
        <v>80</v>
      </c>
      <c r="H57" s="97">
        <f>IF('P1'!J20=0,"",'P1'!J20)</f>
        <v>85</v>
      </c>
      <c r="I57" s="97">
        <f>IF('P1'!K20=0,"",'P1'!K20)</f>
        <v>95</v>
      </c>
      <c r="J57" s="97">
        <f>IF('P1'!L20=0,"",'P1'!L20)</f>
        <v>100</v>
      </c>
      <c r="K57" s="97">
        <f>IF('P1'!M20=0,"",'P1'!M20)</f>
        <v>105</v>
      </c>
      <c r="L57" s="97">
        <f>IF('P1'!N20=0,"",'P1'!N20)</f>
        <v>85</v>
      </c>
      <c r="M57" s="97">
        <f>IF('P1'!O20=0,"",'P1'!O20)</f>
        <v>105</v>
      </c>
      <c r="N57" s="97">
        <f>IF('P1'!P20=0,"",'P1'!P20)</f>
        <v>190</v>
      </c>
      <c r="O57" s="130">
        <f>IF('P1'!Q20=0,"",'P1'!Q20)</f>
        <v>242.13459962638638</v>
      </c>
      <c r="U57" s="99" t="s">
        <v>20</v>
      </c>
    </row>
    <row r="58" spans="1:21" s="99" customFormat="1" ht="18" x14ac:dyDescent="0.4">
      <c r="A58" s="91">
        <v>2</v>
      </c>
      <c r="B58" s="94">
        <f>IF('P12'!B15="","",'P12'!B15)</f>
        <v>67.78</v>
      </c>
      <c r="C58" s="91" t="str">
        <f>IF('P12'!C15="","",'P12'!C15)</f>
        <v>K1</v>
      </c>
      <c r="D58" s="92">
        <f>IF('P12'!D15="","",'P12'!D15)</f>
        <v>30714</v>
      </c>
      <c r="E58" s="93" t="str">
        <f>IF('P12'!F15="","",'P12'!F15)</f>
        <v>Marie Mossige Grythe</v>
      </c>
      <c r="F58" s="97">
        <f>IF('P12'!H15=0,"",'P12'!H15)</f>
        <v>77</v>
      </c>
      <c r="G58" s="97">
        <f>IF('P12'!I15=0,"",'P12'!I15)</f>
        <v>81</v>
      </c>
      <c r="H58" s="97">
        <f>IF('P12'!J15=0,"",'P12'!J15)</f>
        <v>85</v>
      </c>
      <c r="I58" s="97">
        <f>IF('P12'!K15=0,"",'P12'!K15)</f>
        <v>97</v>
      </c>
      <c r="J58" s="97">
        <f>IF('P12'!L15=0,"",'P12'!L15)</f>
        <v>101</v>
      </c>
      <c r="K58" s="97">
        <f>IF('P12'!M15=0,"",'P12'!M15)</f>
        <v>-105</v>
      </c>
      <c r="L58" s="97">
        <f>IF('P12'!N15=0,"",'P12'!N15)</f>
        <v>85</v>
      </c>
      <c r="M58" s="97">
        <f>IF('P12'!O15=0,"",'P12'!O15)</f>
        <v>101</v>
      </c>
      <c r="N58" s="97">
        <f>IF('P12'!P15=0,"",'P12'!P15)</f>
        <v>186</v>
      </c>
      <c r="O58" s="94">
        <f>IF('P12'!Q15=0,"",'P12'!Q15)</f>
        <v>233.61514199860252</v>
      </c>
    </row>
    <row r="59" spans="1:21" s="99" customFormat="1" ht="18" x14ac:dyDescent="0.4">
      <c r="A59" s="91">
        <v>3</v>
      </c>
      <c r="B59" s="94">
        <f>IF('P12'!B19="","",'P12'!B19)</f>
        <v>67.239999999999995</v>
      </c>
      <c r="C59" s="91" t="str">
        <f>IF('P12'!C19="","",'P12'!C19)</f>
        <v>K1</v>
      </c>
      <c r="D59" s="92">
        <f>IF('P12'!D19="","",'P12'!D19)</f>
        <v>30112</v>
      </c>
      <c r="E59" s="93" t="str">
        <f>IF('P12'!F19="","",'P12'!F19)</f>
        <v>Ruth Kasirye</v>
      </c>
      <c r="F59" s="97">
        <f>IF('P12'!H19=0,"",'P12'!H19)</f>
        <v>70</v>
      </c>
      <c r="G59" s="97">
        <f>IF('P12'!I19=0,"",'P12'!I19)</f>
        <v>75</v>
      </c>
      <c r="H59" s="97">
        <f>IF('P12'!J19=0,"",'P12'!J19)</f>
        <v>80</v>
      </c>
      <c r="I59" s="97">
        <f>IF('P12'!K19=0,"",'P12'!K19)</f>
        <v>90</v>
      </c>
      <c r="J59" s="97">
        <f>IF('P12'!L19=0,"",'P12'!L19)</f>
        <v>95</v>
      </c>
      <c r="K59" s="97">
        <f>IF('P12'!M19=0,"",'P12'!M19)</f>
        <v>100</v>
      </c>
      <c r="L59" s="97">
        <f>IF('P12'!N19=0,"",'P12'!N19)</f>
        <v>80</v>
      </c>
      <c r="M59" s="97">
        <f>IF('P12'!O19=0,"",'P12'!O19)</f>
        <v>100</v>
      </c>
      <c r="N59" s="97">
        <f>IF('P12'!P19=0,"",'P12'!P19)</f>
        <v>180</v>
      </c>
      <c r="O59" s="94">
        <f>IF('P12'!Q19=0,"",'P12'!Q19)</f>
        <v>227.09359079351296</v>
      </c>
    </row>
    <row r="60" spans="1:21" s="99" customFormat="1" ht="18" x14ac:dyDescent="0.4">
      <c r="A60" s="91">
        <v>4</v>
      </c>
      <c r="B60" s="94">
        <f>IF('P1'!B19="","",'P1'!B19)</f>
        <v>66.900000000000006</v>
      </c>
      <c r="C60" s="91" t="str">
        <f>IF('P1'!C19="","",'P1'!C19)</f>
        <v>K1</v>
      </c>
      <c r="D60" s="92">
        <f>IF('P1'!D19="","",'P1'!D19)</f>
        <v>30714</v>
      </c>
      <c r="E60" s="93" t="str">
        <f>IF('P1'!F19="","",'P1'!F19)</f>
        <v>Marie Mossige Grythe</v>
      </c>
      <c r="F60" s="97">
        <f>IF('P1'!H19=0,"",'P1'!H19)</f>
        <v>65</v>
      </c>
      <c r="G60" s="97">
        <f>IF('P1'!I19=0,"",'P1'!I19)</f>
        <v>70</v>
      </c>
      <c r="H60" s="97">
        <f>IF('P1'!J19=0,"",'P1'!J19)</f>
        <v>74</v>
      </c>
      <c r="I60" s="97">
        <f>IF('P1'!K19=0,"",'P1'!K19)</f>
        <v>75</v>
      </c>
      <c r="J60" s="97">
        <f>IF('P1'!L19=0,"",'P1'!L19)</f>
        <v>80</v>
      </c>
      <c r="K60" s="97">
        <f>IF('P1'!M19=0,"",'P1'!M19)</f>
        <v>85</v>
      </c>
      <c r="L60" s="97">
        <f>IF('P1'!N19=0,"",'P1'!N19)</f>
        <v>74</v>
      </c>
      <c r="M60" s="97">
        <f>IF('P1'!O19=0,"",'P1'!O19)</f>
        <v>85</v>
      </c>
      <c r="N60" s="97">
        <f>IF('P1'!P19=0,"",'P1'!P19)</f>
        <v>159</v>
      </c>
      <c r="O60" s="130">
        <f>IF('P1'!Q19=0,"",'P1'!Q19)</f>
        <v>201.17384664404398</v>
      </c>
    </row>
    <row r="61" spans="1:21" s="100" customFormat="1" ht="17.5" x14ac:dyDescent="0.35">
      <c r="A61" s="91">
        <v>5</v>
      </c>
      <c r="B61" s="94">
        <f>IF('P1'!B16="","",'P1'!B16)</f>
        <v>63.38</v>
      </c>
      <c r="C61" s="91" t="str">
        <f>IF('P1'!C16="","",'P1'!C16)</f>
        <v>K1</v>
      </c>
      <c r="D61" s="92">
        <f>IF('P1'!D16="","",'P1'!D16)</f>
        <v>30282</v>
      </c>
      <c r="E61" s="93" t="str">
        <f>IF('P1'!F16="","",'P1'!F16)</f>
        <v>Oddry Folkestad</v>
      </c>
      <c r="F61" s="97">
        <f>IF('P1'!H16=0,"",'P1'!H16)</f>
        <v>57</v>
      </c>
      <c r="G61" s="97">
        <f>IF('P1'!I16=0,"",'P1'!I16)</f>
        <v>-60</v>
      </c>
      <c r="H61" s="97">
        <f>IF('P1'!J16=0,"",'P1'!J16)</f>
        <v>-61</v>
      </c>
      <c r="I61" s="97">
        <f>IF('P1'!K16=0,"",'P1'!K16)</f>
        <v>78</v>
      </c>
      <c r="J61" s="97">
        <f>IF('P1'!L16=0,"",'P1'!L16)</f>
        <v>81</v>
      </c>
      <c r="K61" s="97">
        <f>IF('P1'!M16=0,"",'P1'!M16)</f>
        <v>83</v>
      </c>
      <c r="L61" s="97">
        <f>IF('P1'!N16=0,"",'P1'!N16)</f>
        <v>57</v>
      </c>
      <c r="M61" s="97">
        <f>IF('P1'!O16=0,"",'P1'!O16)</f>
        <v>83</v>
      </c>
      <c r="N61" s="97">
        <f>IF('P1'!P16=0,"",'P1'!P16)</f>
        <v>140</v>
      </c>
      <c r="O61" s="130">
        <f>IF('P1'!Q16=0,"",'P1'!Q16)</f>
        <v>182.81735433904416</v>
      </c>
    </row>
    <row r="62" spans="1:21" s="100" customFormat="1" ht="17.5" x14ac:dyDescent="0.35">
      <c r="A62" s="91">
        <v>6</v>
      </c>
      <c r="B62" s="94">
        <f>IF('P1'!B21="","",'P1'!B21)</f>
        <v>54.58</v>
      </c>
      <c r="C62" s="91" t="str">
        <f>IF('P1'!C21="","",'P1'!C21)</f>
        <v>K1</v>
      </c>
      <c r="D62" s="92">
        <f>IF('P1'!D21="","",'P1'!D21)</f>
        <v>29703</v>
      </c>
      <c r="E62" s="93" t="str">
        <f>IF('P1'!F21="","",'P1'!F21)</f>
        <v>Anne Knarvik</v>
      </c>
      <c r="F62" s="97">
        <f>IF('P1'!H21=0,"",'P1'!H21)</f>
        <v>47</v>
      </c>
      <c r="G62" s="97">
        <f>IF('P1'!I21=0,"",'P1'!I21)</f>
        <v>50</v>
      </c>
      <c r="H62" s="97">
        <f>IF('P1'!J21=0,"",'P1'!J21)</f>
        <v>-52</v>
      </c>
      <c r="I62" s="97">
        <f>IF('P1'!K21=0,"",'P1'!K21)</f>
        <v>67</v>
      </c>
      <c r="J62" s="97">
        <f>IF('P1'!L21=0,"",'P1'!L21)</f>
        <v>70</v>
      </c>
      <c r="K62" s="97">
        <f>IF('P1'!M21=0,"",'P1'!M21)</f>
        <v>-74</v>
      </c>
      <c r="L62" s="97">
        <f>IF('P1'!N21=0,"",'P1'!N21)</f>
        <v>50</v>
      </c>
      <c r="M62" s="97">
        <f>IF('P1'!O21=0,"",'P1'!O21)</f>
        <v>70</v>
      </c>
      <c r="N62" s="97">
        <f>IF('P1'!P21=0,"",'P1'!P21)</f>
        <v>120</v>
      </c>
      <c r="O62" s="130">
        <f>IF('P1'!Q21=0,"",'P1'!Q21)</f>
        <v>172.78115804062944</v>
      </c>
    </row>
    <row r="63" spans="1:21" s="100" customFormat="1" ht="17.5" x14ac:dyDescent="0.35">
      <c r="A63" s="91">
        <v>7</v>
      </c>
      <c r="B63" s="94">
        <f>IF('P1'!B18="","",'P1'!B18)</f>
        <v>67.260000000000005</v>
      </c>
      <c r="C63" s="91" t="str">
        <f>IF('P1'!C18="","",'P1'!C18)</f>
        <v>K2</v>
      </c>
      <c r="D63" s="92">
        <f>IF('P1'!D18="","",'P1'!D18)</f>
        <v>28326</v>
      </c>
      <c r="E63" s="93" t="str">
        <f>IF('P1'!F18="","",'P1'!F18)</f>
        <v>Siren Loy</v>
      </c>
      <c r="F63" s="97">
        <f>IF('P1'!H18=0,"",'P1'!H18)</f>
        <v>45</v>
      </c>
      <c r="G63" s="97">
        <f>IF('P1'!I18=0,"",'P1'!I18)</f>
        <v>48</v>
      </c>
      <c r="H63" s="97">
        <f>IF('P1'!J18=0,"",'P1'!J18)</f>
        <v>51</v>
      </c>
      <c r="I63" s="97">
        <f>IF('P1'!K18=0,"",'P1'!K18)</f>
        <v>65</v>
      </c>
      <c r="J63" s="97">
        <f>IF('P1'!L18=0,"",'P1'!L18)</f>
        <v>69</v>
      </c>
      <c r="K63" s="97">
        <f>IF('P1'!M18=0,"",'P1'!M18)</f>
        <v>-74</v>
      </c>
      <c r="L63" s="97">
        <f>IF('P1'!N18=0,"",'P1'!N18)</f>
        <v>51</v>
      </c>
      <c r="M63" s="97">
        <f>IF('P1'!O18=0,"",'P1'!O18)</f>
        <v>69</v>
      </c>
      <c r="N63" s="97">
        <f>IF('P1'!P18=0,"",'P1'!P18)</f>
        <v>120</v>
      </c>
      <c r="O63" s="130">
        <f>IF('P1'!Q18=0,"",'P1'!Q18)</f>
        <v>151.37041085661295</v>
      </c>
    </row>
    <row r="64" spans="1:21" s="99" customFormat="1" ht="18" x14ac:dyDescent="0.4">
      <c r="A64" s="91">
        <v>8</v>
      </c>
      <c r="B64" s="94">
        <f>IF('P1'!B14="","",'P1'!B14)</f>
        <v>83.82</v>
      </c>
      <c r="C64" s="91" t="str">
        <f>IF('P1'!C14="","",'P1'!C14)</f>
        <v>K1</v>
      </c>
      <c r="D64" s="92">
        <f>IF('P1'!D14="","",'P1'!D14)</f>
        <v>29367</v>
      </c>
      <c r="E64" s="93" t="str">
        <f>IF('P1'!F14="","",'P1'!F14)</f>
        <v>Ingeborg Endresen</v>
      </c>
      <c r="F64" s="97">
        <f>IF('P1'!H14=0,"",'P1'!H14)</f>
        <v>55</v>
      </c>
      <c r="G64" s="97">
        <f>IF('P1'!I14=0,"",'P1'!I14)</f>
        <v>-60</v>
      </c>
      <c r="H64" s="97">
        <f>IF('P1'!J14=0,"",'P1'!J14)</f>
        <v>-60</v>
      </c>
      <c r="I64" s="97">
        <f>IF('P1'!K14=0,"",'P1'!K14)</f>
        <v>72</v>
      </c>
      <c r="J64" s="97">
        <f>IF('P1'!L14=0,"",'P1'!L14)</f>
        <v>76</v>
      </c>
      <c r="K64" s="97">
        <f>IF('P1'!M14=0,"",'P1'!M14)</f>
        <v>-78</v>
      </c>
      <c r="L64" s="97">
        <f>IF('P1'!N14=0,"",'P1'!N14)</f>
        <v>55</v>
      </c>
      <c r="M64" s="97">
        <f>IF('P1'!O14=0,"",'P1'!O14)</f>
        <v>76</v>
      </c>
      <c r="N64" s="97">
        <f>IF('P1'!P14=0,"",'P1'!P14)</f>
        <v>131</v>
      </c>
      <c r="O64" s="130">
        <f>IF('P1'!Q14=0,"",'P1'!Q14)</f>
        <v>148.438682869742</v>
      </c>
    </row>
    <row r="65" spans="1:16" s="99" customFormat="1" ht="18" x14ac:dyDescent="0.4">
      <c r="A65" s="91">
        <v>9</v>
      </c>
      <c r="B65" s="94">
        <f>IF('P1'!B10="","",'P1'!B10)</f>
        <v>68.06</v>
      </c>
      <c r="C65" s="91" t="str">
        <f>IF('P1'!C10="","",'P1'!C10)</f>
        <v>K2</v>
      </c>
      <c r="D65" s="92">
        <f>IF('P1'!D10="","",'P1'!D10)</f>
        <v>28656</v>
      </c>
      <c r="E65" s="93" t="str">
        <f>IF('P1'!F10="","",'P1'!F10)</f>
        <v>Julie Dahle</v>
      </c>
      <c r="F65" s="97">
        <f>IF('P1'!H10=0,"",'P1'!H10)</f>
        <v>40</v>
      </c>
      <c r="G65" s="97">
        <f>IF('P1'!I10=0,"",'P1'!I10)</f>
        <v>43</v>
      </c>
      <c r="H65" s="97">
        <f>IF('P1'!J10=0,"",'P1'!J10)</f>
        <v>45</v>
      </c>
      <c r="I65" s="97">
        <f>IF('P1'!K10=0,"",'P1'!K10)</f>
        <v>48</v>
      </c>
      <c r="J65" s="97">
        <f>IF('P1'!L10=0,"",'P1'!L10)</f>
        <v>51</v>
      </c>
      <c r="K65" s="97">
        <f>IF('P1'!M10=0,"",'P1'!M10)</f>
        <v>-55</v>
      </c>
      <c r="L65" s="97">
        <f>IF('P1'!N10=0,"",'P1'!N10)</f>
        <v>45</v>
      </c>
      <c r="M65" s="97">
        <f>IF('P1'!O10=0,"",'P1'!O10)</f>
        <v>51</v>
      </c>
      <c r="N65" s="97">
        <f>IF('P1'!P10=0,"",'P1'!P10)</f>
        <v>96</v>
      </c>
      <c r="O65" s="130">
        <f>IF('P1'!Q10=0,"",'P1'!Q10)</f>
        <v>120.29971032256404</v>
      </c>
    </row>
    <row r="66" spans="1:16" s="99" customFormat="1" ht="18" x14ac:dyDescent="0.4">
      <c r="A66" s="91">
        <v>10</v>
      </c>
      <c r="B66" s="94">
        <f>IF('P1'!B9="","",'P1'!B9)</f>
        <v>83.6</v>
      </c>
      <c r="C66" s="91" t="str">
        <f>IF('P1'!C9="","",'P1'!C9)</f>
        <v>K5</v>
      </c>
      <c r="D66" s="92">
        <f>IF('P1'!D9="","",'P1'!D9)</f>
        <v>23735</v>
      </c>
      <c r="E66" s="93" t="str">
        <f>IF('P1'!F9="","",'P1'!F9)</f>
        <v>Margit Skjervheim</v>
      </c>
      <c r="F66" s="97">
        <f>IF('P1'!H9=0,"",'P1'!H9)</f>
        <v>41</v>
      </c>
      <c r="G66" s="97">
        <f>IF('P1'!I9=0,"",'P1'!I9)</f>
        <v>43</v>
      </c>
      <c r="H66" s="97">
        <f>IF('P1'!J9=0,"",'P1'!J9)</f>
        <v>45</v>
      </c>
      <c r="I66" s="97">
        <f>IF('P1'!K9=0,"",'P1'!K9)</f>
        <v>56</v>
      </c>
      <c r="J66" s="97">
        <f>IF('P1'!L9=0,"",'P1'!L9)</f>
        <v>60</v>
      </c>
      <c r="K66" s="97">
        <f>IF('P1'!M9=0,"",'P1'!M9)</f>
        <v>-63</v>
      </c>
      <c r="L66" s="97">
        <f>IF('P1'!N9=0,"",'P1'!N9)</f>
        <v>45</v>
      </c>
      <c r="M66" s="97">
        <f>IF('P1'!O9=0,"",'P1'!O9)</f>
        <v>60</v>
      </c>
      <c r="N66" s="97">
        <f>IF('P1'!P9=0,"",'P1'!P9)</f>
        <v>105</v>
      </c>
      <c r="O66" s="130">
        <f>IF('P1'!Q9=0,"",'P1'!Q9)</f>
        <v>119.10688233137073</v>
      </c>
    </row>
    <row r="67" spans="1:16" s="99" customFormat="1" ht="18" x14ac:dyDescent="0.4">
      <c r="A67" s="91">
        <v>11</v>
      </c>
      <c r="B67" s="94">
        <f>IF('P1'!B15="","",'P1'!B15)</f>
        <v>79.3</v>
      </c>
      <c r="C67" s="91" t="str">
        <f>IF('P1'!C15="","",'P1'!C15)</f>
        <v>K4</v>
      </c>
      <c r="D67" s="92">
        <f>IF('P1'!D15="","",'P1'!D15)</f>
        <v>24246</v>
      </c>
      <c r="E67" s="93" t="str">
        <f>IF('P1'!F15="","",'P1'!F15)</f>
        <v>Eva Grøndahl Lundberg</v>
      </c>
      <c r="F67" s="97">
        <f>IF('P1'!H15=0,"",'P1'!H15)</f>
        <v>-35</v>
      </c>
      <c r="G67" s="97">
        <f>IF('P1'!I15=0,"",'P1'!I15)</f>
        <v>35</v>
      </c>
      <c r="H67" s="97">
        <f>IF('P1'!J15=0,"",'P1'!J15)</f>
        <v>37</v>
      </c>
      <c r="I67" s="97">
        <f>IF('P1'!K15=0,"",'P1'!K15)</f>
        <v>42</v>
      </c>
      <c r="J67" s="97">
        <f>IF('P1'!L15=0,"",'P1'!L15)</f>
        <v>44</v>
      </c>
      <c r="K67" s="97">
        <f>IF('P1'!M15=0,"",'P1'!M15)</f>
        <v>46</v>
      </c>
      <c r="L67" s="97">
        <f>IF('P1'!N15=0,"",'P1'!N15)</f>
        <v>37</v>
      </c>
      <c r="M67" s="97">
        <f>IF('P1'!O15=0,"",'P1'!O15)</f>
        <v>46</v>
      </c>
      <c r="N67" s="97">
        <f>IF('P1'!P15=0,"",'P1'!P15)</f>
        <v>83</v>
      </c>
      <c r="O67" s="130">
        <f>IF('P1'!Q15=0,"",'P1'!Q15)</f>
        <v>96.324565661615594</v>
      </c>
    </row>
    <row r="68" spans="1:16" s="99" customFormat="1" ht="18" x14ac:dyDescent="0.4">
      <c r="A68" s="91">
        <v>12</v>
      </c>
      <c r="B68" s="94">
        <f>IF('P1'!B11="","",'P1'!B11)</f>
        <v>75.72</v>
      </c>
      <c r="C68" s="91" t="str">
        <f>IF('P1'!C11="","",'P1'!C11)</f>
        <v>K2</v>
      </c>
      <c r="D68" s="92">
        <f>IF('P1'!D11="","",'P1'!D11)</f>
        <v>28613</v>
      </c>
      <c r="E68" s="93" t="str">
        <f>IF('P1'!F11="","",'P1'!F11)</f>
        <v>Ingvild P. Ervik</v>
      </c>
      <c r="F68" s="97">
        <f>IF('P1'!H11=0,"",'P1'!H11)</f>
        <v>32</v>
      </c>
      <c r="G68" s="97">
        <f>IF('P1'!I11=0,"",'P1'!I11)</f>
        <v>34</v>
      </c>
      <c r="H68" s="97">
        <f>IF('P1'!J11=0,"",'P1'!J11)</f>
        <v>35</v>
      </c>
      <c r="I68" s="97">
        <f>IF('P1'!K11=0,"",'P1'!K11)</f>
        <v>40</v>
      </c>
      <c r="J68" s="97">
        <f>IF('P1'!L11=0,"",'P1'!L11)</f>
        <v>43</v>
      </c>
      <c r="K68" s="97">
        <f>IF('P1'!M11=0,"",'P1'!M11)</f>
        <v>-46</v>
      </c>
      <c r="L68" s="97">
        <f>IF('P1'!N11=0,"",'P1'!N11)</f>
        <v>35</v>
      </c>
      <c r="M68" s="97">
        <f>IF('P1'!O11=0,"",'P1'!O11)</f>
        <v>43</v>
      </c>
      <c r="N68" s="97">
        <f>IF('P1'!P11=0,"",'P1'!P11)</f>
        <v>78</v>
      </c>
      <c r="O68" s="130">
        <f>IF('P1'!Q11=0,"",'P1'!Q11)</f>
        <v>92.491160272111856</v>
      </c>
    </row>
    <row r="69" spans="1:16" s="99" customFormat="1" ht="18" x14ac:dyDescent="0.4">
      <c r="A69" s="91">
        <v>13</v>
      </c>
      <c r="B69" s="94">
        <f>IF('P1'!B13="","",'P1'!B13)</f>
        <v>73.459999999999994</v>
      </c>
      <c r="C69" s="91" t="str">
        <f>IF('P1'!C13="","",'P1'!C13)</f>
        <v>K1</v>
      </c>
      <c r="D69" s="92">
        <f>IF('P1'!D13="","",'P1'!D13)</f>
        <v>30216</v>
      </c>
      <c r="E69" s="93" t="str">
        <f>IF('P1'!F13="","",'P1'!F13)</f>
        <v>Aurora Foss</v>
      </c>
      <c r="F69" s="97">
        <f>IF('P1'!H13=0,"",'P1'!H13)</f>
        <v>25</v>
      </c>
      <c r="G69" s="97">
        <f>IF('P1'!I13=0,"",'P1'!I13)</f>
        <v>27</v>
      </c>
      <c r="H69" s="97">
        <f>IF('P1'!J13=0,"",'P1'!J13)</f>
        <v>30</v>
      </c>
      <c r="I69" s="97">
        <f>IF('P1'!K13=0,"",'P1'!K13)</f>
        <v>35</v>
      </c>
      <c r="J69" s="97">
        <f>IF('P1'!L13=0,"",'P1'!L13)</f>
        <v>39</v>
      </c>
      <c r="K69" s="97">
        <f>IF('P1'!M13=0,"",'P1'!M13)</f>
        <v>42</v>
      </c>
      <c r="L69" s="97">
        <f>IF('P1'!N13=0,"",'P1'!N13)</f>
        <v>30</v>
      </c>
      <c r="M69" s="97">
        <f>IF('P1'!O13=0,"",'P1'!O13)</f>
        <v>42</v>
      </c>
      <c r="N69" s="97">
        <f>IF('P1'!P13=0,"",'P1'!P13)</f>
        <v>72</v>
      </c>
      <c r="O69" s="130">
        <f>IF('P1'!Q13=0,"",'P1'!Q13)</f>
        <v>86.658552421590684</v>
      </c>
    </row>
    <row r="70" spans="1:16" ht="14" customHeight="1" x14ac:dyDescent="0.4">
      <c r="A70" s="40"/>
      <c r="B70" s="106"/>
      <c r="C70" s="40"/>
      <c r="D70" s="42"/>
      <c r="E70" s="105"/>
      <c r="F70" s="105"/>
      <c r="G70" s="105"/>
      <c r="H70" s="105"/>
      <c r="I70" s="105"/>
      <c r="J70" s="105"/>
      <c r="K70" s="105"/>
      <c r="L70" s="95"/>
      <c r="M70" s="95"/>
      <c r="N70" s="95"/>
      <c r="O70" s="106"/>
    </row>
    <row r="71" spans="1:16" s="102" customFormat="1" ht="28" x14ac:dyDescent="0.6">
      <c r="A71" s="217" t="s">
        <v>264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</row>
    <row r="72" spans="1:16" ht="14" customHeight="1" x14ac:dyDescent="0.4">
      <c r="A72" s="40"/>
      <c r="B72" s="106"/>
      <c r="C72" s="40"/>
      <c r="D72" s="42"/>
      <c r="E72" s="105"/>
      <c r="F72" s="105"/>
      <c r="G72" s="105"/>
      <c r="H72" s="105"/>
      <c r="I72" s="105"/>
      <c r="J72" s="105"/>
      <c r="K72" s="105"/>
      <c r="L72" s="95"/>
      <c r="M72" s="95"/>
      <c r="N72" s="95"/>
      <c r="O72" s="106"/>
    </row>
    <row r="73" spans="1:16" s="45" customFormat="1" ht="25" x14ac:dyDescent="0.5">
      <c r="A73" s="216" t="s">
        <v>100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183"/>
    </row>
    <row r="74" spans="1:16" s="99" customFormat="1" ht="18" x14ac:dyDescent="0.4">
      <c r="A74" s="91">
        <v>1</v>
      </c>
      <c r="B74" s="94">
        <f>IF('P10'!B14="","",'P10'!B14)</f>
        <v>72.78</v>
      </c>
      <c r="C74" s="91" t="str">
        <f>IF('P10'!C14="","",'P10'!C14)</f>
        <v>UM</v>
      </c>
      <c r="D74" s="92">
        <f>IF('P10'!D14="","",'P10'!D14)</f>
        <v>38045</v>
      </c>
      <c r="E74" s="93" t="str">
        <f>IF('P10'!F14="","",'P10'!F14)</f>
        <v>Henrik Reiakvam</v>
      </c>
      <c r="F74" s="97">
        <f>IF('P10'!H14=0,"",'P10'!H14)</f>
        <v>85</v>
      </c>
      <c r="G74" s="97">
        <f>IF('P10'!I14=0,"",'P10'!I14)</f>
        <v>89</v>
      </c>
      <c r="H74" s="97">
        <f>IF('P10'!J14=0,"",'P10'!J14)</f>
        <v>-91</v>
      </c>
      <c r="I74" s="97">
        <f>IF('P10'!K14=0,"",'P10'!K14)</f>
        <v>103</v>
      </c>
      <c r="J74" s="97">
        <f>IF('P10'!L14=0,"",'P10'!L14)</f>
        <v>108</v>
      </c>
      <c r="K74" s="97">
        <f>IF('P10'!M14=0,"",'P10'!M14)</f>
        <v>-112</v>
      </c>
      <c r="L74" s="97">
        <f>IF('P10'!N14=0,"",'P10'!N14)</f>
        <v>89</v>
      </c>
      <c r="M74" s="97">
        <f>IF('P10'!O14=0,"",'P10'!O14)</f>
        <v>108</v>
      </c>
      <c r="N74" s="97">
        <f>IF('P10'!P14=0,"",'P10'!P14)</f>
        <v>197</v>
      </c>
      <c r="O74" s="94">
        <f>IF('P10'!Q14=0,"",'P10'!Q14)</f>
        <v>253.72120496491488</v>
      </c>
    </row>
    <row r="75" spans="1:16" s="99" customFormat="1" ht="18" x14ac:dyDescent="0.4">
      <c r="A75" s="91">
        <v>2</v>
      </c>
      <c r="B75" s="94">
        <f>IF('P10'!B16="","",'P10'!B16)</f>
        <v>74.260000000000005</v>
      </c>
      <c r="C75" s="91" t="str">
        <f>IF('P10'!C16="","",'P10'!C16)</f>
        <v>UM</v>
      </c>
      <c r="D75" s="92">
        <f>IF('P10'!D16="","",'P10'!D16)</f>
        <v>38067</v>
      </c>
      <c r="E75" s="93" t="str">
        <f>IF('P10'!F16="","",'P10'!F16)</f>
        <v>Kristen Røyseth</v>
      </c>
      <c r="F75" s="97">
        <f>IF('P10'!H16=0,"",'P10'!H16)</f>
        <v>84</v>
      </c>
      <c r="G75" s="97">
        <f>IF('P10'!I16=0,"",'P10'!I16)</f>
        <v>-88</v>
      </c>
      <c r="H75" s="97">
        <f>IF('P10'!J16=0,"",'P10'!J16)</f>
        <v>-88</v>
      </c>
      <c r="I75" s="97">
        <f>IF('P10'!K16=0,"",'P10'!K16)</f>
        <v>105</v>
      </c>
      <c r="J75" s="97">
        <f>IF('P10'!L16=0,"",'P10'!L16)</f>
        <v>110</v>
      </c>
      <c r="K75" s="97">
        <f>IF('P10'!M16=0,"",'P10'!M16)</f>
        <v>113</v>
      </c>
      <c r="L75" s="97">
        <f>IF('P10'!N16=0,"",'P10'!N16)</f>
        <v>84</v>
      </c>
      <c r="M75" s="97">
        <f>IF('P10'!O16=0,"",'P10'!O16)</f>
        <v>113</v>
      </c>
      <c r="N75" s="97">
        <f>IF('P10'!P16=0,"",'P10'!P16)</f>
        <v>197</v>
      </c>
      <c r="O75" s="94">
        <f>IF('P10'!Q16=0,"",'P10'!Q16)</f>
        <v>250.83482201135374</v>
      </c>
    </row>
    <row r="76" spans="1:16" s="99" customFormat="1" ht="18" x14ac:dyDescent="0.4">
      <c r="A76" s="91">
        <v>3</v>
      </c>
      <c r="B76" s="94">
        <f>IF('P13'!B9="","",'P13'!B9)</f>
        <v>73.459999999999994</v>
      </c>
      <c r="C76" s="91" t="str">
        <f>IF('P13'!C9="","",'P13'!C9)</f>
        <v>UM</v>
      </c>
      <c r="D76" s="92">
        <f>IF('P13'!D9="","",'P13'!D9)</f>
        <v>37831</v>
      </c>
      <c r="E76" s="93" t="str">
        <f>IF('P13'!F9="","",'P13'!F9)</f>
        <v>Mathias Aven</v>
      </c>
      <c r="F76" s="97">
        <f>IF('P13'!H9=0,"",'P13'!H9)</f>
        <v>80</v>
      </c>
      <c r="G76" s="97">
        <f>IF('P13'!I9=0,"",'P13'!I9)</f>
        <v>-83</v>
      </c>
      <c r="H76" s="97">
        <f>IF('P13'!J9=0,"",'P13'!J9)</f>
        <v>83</v>
      </c>
      <c r="I76" s="97">
        <f>IF('P13'!K9=0,"",'P13'!K9)</f>
        <v>95</v>
      </c>
      <c r="J76" s="97">
        <f>IF('P13'!L9=0,"",'P13'!L9)</f>
        <v>-99</v>
      </c>
      <c r="K76" s="97">
        <f>IF('P13'!M9=0,"",'P13'!M9)</f>
        <v>-99</v>
      </c>
      <c r="L76" s="97">
        <f>IF('P13'!N9=0,"",'P13'!N9)</f>
        <v>83</v>
      </c>
      <c r="M76" s="97">
        <f>IF('P13'!O9=0,"",'P13'!O9)</f>
        <v>95</v>
      </c>
      <c r="N76" s="97">
        <f>IF('P13'!P9=0,"",'P13'!P9)</f>
        <v>178</v>
      </c>
      <c r="O76" s="94">
        <f>IF('P13'!Q9=0,"",'P13'!Q9)</f>
        <v>228.03462797122415</v>
      </c>
    </row>
    <row r="77" spans="1:16" s="99" customFormat="1" ht="18" x14ac:dyDescent="0.4">
      <c r="A77" s="91">
        <v>4</v>
      </c>
      <c r="B77" s="94">
        <f>IF('P13'!B12="","",'P13'!B12)</f>
        <v>95.7</v>
      </c>
      <c r="C77" s="91" t="str">
        <f>IF('P13'!C12="","",'P13'!C12)</f>
        <v>UM</v>
      </c>
      <c r="D77" s="92">
        <f>IF('P13'!D12="","",'P13'!D12)</f>
        <v>37350</v>
      </c>
      <c r="E77" s="93" t="str">
        <f>IF('P13'!F12="","",'P13'!F12)</f>
        <v>Hans Gunnar Kvadsheim</v>
      </c>
      <c r="F77" s="97">
        <f>IF('P13'!H12=0,"",'P13'!H12)</f>
        <v>80</v>
      </c>
      <c r="G77" s="97">
        <f>IF('P13'!I12=0,"",'P13'!I12)</f>
        <v>85</v>
      </c>
      <c r="H77" s="97">
        <f>IF('P13'!J12=0,"",'P13'!J12)</f>
        <v>88</v>
      </c>
      <c r="I77" s="97">
        <f>IF('P13'!K12=0,"",'P13'!K12)</f>
        <v>103</v>
      </c>
      <c r="J77" s="97">
        <f>IF('P13'!L12=0,"",'P13'!L12)</f>
        <v>107</v>
      </c>
      <c r="K77" s="97">
        <f>IF('P13'!M12=0,"",'P13'!M12)</f>
        <v>110</v>
      </c>
      <c r="L77" s="97">
        <f>IF('P13'!N12=0,"",'P13'!N12)</f>
        <v>88</v>
      </c>
      <c r="M77" s="97">
        <f>IF('P13'!O12=0,"",'P13'!O12)</f>
        <v>110</v>
      </c>
      <c r="N77" s="97">
        <f>IF('P13'!P12=0,"",'P13'!P12)</f>
        <v>198</v>
      </c>
      <c r="O77" s="94">
        <f>IF('P13'!Q12=0,"",'P13'!Q12)</f>
        <v>223.26922030851068</v>
      </c>
    </row>
    <row r="78" spans="1:16" s="99" customFormat="1" ht="18" x14ac:dyDescent="0.4">
      <c r="A78" s="91">
        <v>5</v>
      </c>
      <c r="B78" s="94">
        <f>IF('P6'!B16="","",'P6'!B16)</f>
        <v>66.64</v>
      </c>
      <c r="C78" s="91" t="str">
        <f>IF('P6'!C16="","",'P6'!C16)</f>
        <v>UM</v>
      </c>
      <c r="D78" s="92">
        <f>IF('P6'!D16="","",'P6'!D16)</f>
        <v>38055</v>
      </c>
      <c r="E78" s="93" t="str">
        <f>IF('P6'!F16="","",'P6'!F16)</f>
        <v>Joakim Offmann</v>
      </c>
      <c r="F78" s="97">
        <f>IF('P6'!H16=0,"",'P6'!H16)</f>
        <v>72</v>
      </c>
      <c r="G78" s="97">
        <f>IF('P6'!I16=0,"",'P6'!I16)</f>
        <v>-75</v>
      </c>
      <c r="H78" s="97">
        <f>IF('P6'!J16=0,"",'P6'!J16)</f>
        <v>-75</v>
      </c>
      <c r="I78" s="97">
        <f>IF('P6'!K16=0,"",'P6'!K16)</f>
        <v>85</v>
      </c>
      <c r="J78" s="97">
        <f>IF('P6'!L16=0,"",'P6'!L16)</f>
        <v>90</v>
      </c>
      <c r="K78" s="97">
        <f>IF('P6'!M16=0,"",'P6'!M16)</f>
        <v>-93</v>
      </c>
      <c r="L78" s="97">
        <f>IF('P6'!N16=0,"",'P6'!N16)</f>
        <v>72</v>
      </c>
      <c r="M78" s="97">
        <f>IF('P6'!O16=0,"",'P6'!O16)</f>
        <v>90</v>
      </c>
      <c r="N78" s="97">
        <f>IF('P6'!P16=0,"",'P6'!P16)</f>
        <v>162</v>
      </c>
      <c r="O78" s="94">
        <f>IF('P6'!Q16=0,"",'P6'!Q16)</f>
        <v>220.04590382486955</v>
      </c>
    </row>
    <row r="79" spans="1:16" ht="17.5" x14ac:dyDescent="0.35">
      <c r="A79" s="91">
        <v>6</v>
      </c>
      <c r="B79" s="94">
        <f>IF('P10'!B17="","",'P10'!B17)</f>
        <v>61.14</v>
      </c>
      <c r="C79" s="91" t="str">
        <f>IF('P10'!C17="","",'P10'!C17)</f>
        <v>UM</v>
      </c>
      <c r="D79" s="92">
        <f>IF('P10'!D17="","",'P10'!D17)</f>
        <v>37999</v>
      </c>
      <c r="E79" s="93" t="str">
        <f>IF('P10'!F17="","",'P10'!F17)</f>
        <v>Lasse Bye</v>
      </c>
      <c r="F79" s="97">
        <f>IF('P10'!H17=0,"",'P10'!H17)</f>
        <v>54</v>
      </c>
      <c r="G79" s="97">
        <f>IF('P10'!I17=0,"",'P10'!I17)</f>
        <v>58</v>
      </c>
      <c r="H79" s="97">
        <f>IF('P10'!J17=0,"",'P10'!J17)</f>
        <v>62</v>
      </c>
      <c r="I79" s="97">
        <f>IF('P10'!K17=0,"",'P10'!K17)</f>
        <v>68</v>
      </c>
      <c r="J79" s="97">
        <f>IF('P10'!L17=0,"",'P10'!L17)</f>
        <v>73</v>
      </c>
      <c r="K79" s="97">
        <f>IF('P10'!M17=0,"",'P10'!M17)</f>
        <v>77</v>
      </c>
      <c r="L79" s="97">
        <f>IF('P10'!N17=0,"",'P10'!N17)</f>
        <v>62</v>
      </c>
      <c r="M79" s="97">
        <f>IF('P10'!O17=0,"",'P10'!O17)</f>
        <v>77</v>
      </c>
      <c r="N79" s="97">
        <f>IF('P10'!P17=0,"",'P10'!P17)</f>
        <v>139</v>
      </c>
      <c r="O79" s="94">
        <f>IF('P10'!Q17=0,"",'P10'!Q17)</f>
        <v>199.8601256244603</v>
      </c>
    </row>
    <row r="80" spans="1:16" ht="17.5" x14ac:dyDescent="0.35">
      <c r="A80" s="91">
        <v>7</v>
      </c>
      <c r="B80" s="94">
        <f>IF('P10'!B12="","",'P10'!B12)</f>
        <v>81.14</v>
      </c>
      <c r="C80" s="91" t="str">
        <f>IF('P10'!C12="","",'P10'!C12)</f>
        <v>UM</v>
      </c>
      <c r="D80" s="92">
        <f>IF('P10'!D12="","",'P10'!D12)</f>
        <v>38286</v>
      </c>
      <c r="E80" s="93" t="str">
        <f>IF('P10'!F12="","",'P10'!F12)</f>
        <v>Daniel Ravndal</v>
      </c>
      <c r="F80" s="97">
        <f>IF('P10'!H12=0,"",'P10'!H12)</f>
        <v>70</v>
      </c>
      <c r="G80" s="97">
        <f>IF('P10'!I12=0,"",'P10'!I12)</f>
        <v>74</v>
      </c>
      <c r="H80" s="97">
        <f>IF('P10'!J12=0,"",'P10'!J12)</f>
        <v>-76</v>
      </c>
      <c r="I80" s="97">
        <f>IF('P10'!K12=0,"",'P10'!K12)</f>
        <v>84</v>
      </c>
      <c r="J80" s="97">
        <f>IF('P10'!L12=0,"",'P10'!L12)</f>
        <v>88</v>
      </c>
      <c r="K80" s="97">
        <f>IF('P10'!M12=0,"",'P10'!M12)</f>
        <v>90</v>
      </c>
      <c r="L80" s="97">
        <f>IF('P10'!N12=0,"",'P10'!N12)</f>
        <v>74</v>
      </c>
      <c r="M80" s="97">
        <f>IF('P10'!O12=0,"",'P10'!O12)</f>
        <v>90</v>
      </c>
      <c r="N80" s="97">
        <f>IF('P10'!P12=0,"",'P10'!P12)</f>
        <v>164</v>
      </c>
      <c r="O80" s="94">
        <f>IF('P10'!Q12=0,"",'P10'!Q12)</f>
        <v>199.18749702522805</v>
      </c>
    </row>
    <row r="81" spans="1:16" s="99" customFormat="1" ht="18" x14ac:dyDescent="0.4">
      <c r="A81" s="91">
        <v>8</v>
      </c>
      <c r="B81" s="94">
        <f>IF('P10'!B11="","",'P10'!B11)</f>
        <v>49.18</v>
      </c>
      <c r="C81" s="91" t="str">
        <f>IF('P10'!C11="","",'P10'!C11)</f>
        <v>UM</v>
      </c>
      <c r="D81" s="92">
        <f>IF('P10'!D11="","",'P10'!D11)</f>
        <v>38405</v>
      </c>
      <c r="E81" s="93" t="str">
        <f>IF('P10'!F11="","",'P10'!F11)</f>
        <v>Magnus Børøsund</v>
      </c>
      <c r="F81" s="97">
        <f>IF('P10'!H11=0,"",'P10'!H11)</f>
        <v>-45</v>
      </c>
      <c r="G81" s="97">
        <f>IF('P10'!I11=0,"",'P10'!I11)</f>
        <v>45</v>
      </c>
      <c r="H81" s="97">
        <f>IF('P10'!J11=0,"",'P10'!J11)</f>
        <v>48</v>
      </c>
      <c r="I81" s="97">
        <f>IF('P10'!K11=0,"",'P10'!K11)</f>
        <v>56</v>
      </c>
      <c r="J81" s="97">
        <f>IF('P10'!L11=0,"",'P10'!L11)</f>
        <v>59</v>
      </c>
      <c r="K81" s="97">
        <f>IF('P10'!M11=0,"",'P10'!M11)</f>
        <v>62</v>
      </c>
      <c r="L81" s="97">
        <f>IF('P10'!N11=0,"",'P10'!N11)</f>
        <v>48</v>
      </c>
      <c r="M81" s="97">
        <f>IF('P10'!O11=0,"",'P10'!O11)</f>
        <v>62</v>
      </c>
      <c r="N81" s="97">
        <f>IF('P10'!P11=0,"",'P10'!P11)</f>
        <v>110</v>
      </c>
      <c r="O81" s="94">
        <f>IF('P10'!Q11=0,"",'P10'!Q11)</f>
        <v>186.61028617540606</v>
      </c>
    </row>
    <row r="82" spans="1:16" s="99" customFormat="1" ht="18" x14ac:dyDescent="0.4">
      <c r="A82" s="91">
        <v>9</v>
      </c>
      <c r="B82" s="94">
        <f>IF('P10'!B10="","",'P10'!B10)</f>
        <v>64.44</v>
      </c>
      <c r="C82" s="91" t="str">
        <f>IF('P10'!C10="","",'P10'!C10)</f>
        <v>UM</v>
      </c>
      <c r="D82" s="92">
        <f>IF('P10'!D10="","",'P10'!D10)</f>
        <v>38685</v>
      </c>
      <c r="E82" s="93" t="str">
        <f>IF('P10'!F10="","",'P10'!F10)</f>
        <v>Kristian Aven</v>
      </c>
      <c r="F82" s="97">
        <f>IF('P10'!H10=0,"",'P10'!H10)</f>
        <v>55</v>
      </c>
      <c r="G82" s="97">
        <f>IF('P10'!I10=0,"",'P10'!I10)</f>
        <v>58</v>
      </c>
      <c r="H82" s="97">
        <f>IF('P10'!J10=0,"",'P10'!J10)</f>
        <v>60</v>
      </c>
      <c r="I82" s="97">
        <f>IF('P10'!K10=0,"",'P10'!K10)</f>
        <v>66</v>
      </c>
      <c r="J82" s="97">
        <f>IF('P10'!L10=0,"",'P10'!L10)</f>
        <v>68</v>
      </c>
      <c r="K82" s="97">
        <f>IF('P10'!M10=0,"",'P10'!M10)</f>
        <v>70</v>
      </c>
      <c r="L82" s="97">
        <f>IF('P10'!N10=0,"",'P10'!N10)</f>
        <v>60</v>
      </c>
      <c r="M82" s="97">
        <f>IF('P10'!O10=0,"",'P10'!O10)</f>
        <v>70</v>
      </c>
      <c r="N82" s="97">
        <f>IF('P10'!P10=0,"",'P10'!P10)</f>
        <v>130</v>
      </c>
      <c r="O82" s="94">
        <f>IF('P10'!Q10=0,"",'P10'!Q10)</f>
        <v>180.4357789976853</v>
      </c>
    </row>
    <row r="83" spans="1:16" s="99" customFormat="1" ht="18" x14ac:dyDescent="0.4">
      <c r="A83" s="91">
        <v>10</v>
      </c>
      <c r="B83" s="94">
        <f>IF('P10'!B15="","",'P10'!B15)</f>
        <v>83.08</v>
      </c>
      <c r="C83" s="91" t="str">
        <f>IF('P10'!C15="","",'P10'!C15)</f>
        <v>UM</v>
      </c>
      <c r="D83" s="92">
        <f>IF('P10'!D15="","",'P10'!D15)</f>
        <v>38227</v>
      </c>
      <c r="E83" s="93" t="str">
        <f>IF('P10'!F15="","",'P10'!F15)</f>
        <v>William Hjelde Stormoen</v>
      </c>
      <c r="F83" s="97">
        <f>IF('P10'!H15=0,"",'P10'!H15)</f>
        <v>65</v>
      </c>
      <c r="G83" s="97">
        <f>IF('P10'!I15=0,"",'P10'!I15)</f>
        <v>-69</v>
      </c>
      <c r="H83" s="97">
        <f>IF('P10'!J15=0,"",'P10'!J15)</f>
        <v>69</v>
      </c>
      <c r="I83" s="97">
        <f>IF('P10'!K15=0,"",'P10'!K15)</f>
        <v>78</v>
      </c>
      <c r="J83" s="97">
        <f>IF('P10'!L15=0,"",'P10'!L15)</f>
        <v>-81</v>
      </c>
      <c r="K83" s="97">
        <f>IF('P10'!M15=0,"",'P10'!M15)</f>
        <v>81</v>
      </c>
      <c r="L83" s="97">
        <f>IF('P10'!N15=0,"",'P10'!N15)</f>
        <v>69</v>
      </c>
      <c r="M83" s="97">
        <f>IF('P10'!O15=0,"",'P10'!O15)</f>
        <v>81</v>
      </c>
      <c r="N83" s="97">
        <f>IF('P10'!P15=0,"",'P10'!P15)</f>
        <v>150</v>
      </c>
      <c r="O83" s="94">
        <f>IF('P10'!Q15=0,"",'P10'!Q15)</f>
        <v>180.06028773705825</v>
      </c>
    </row>
    <row r="84" spans="1:16" s="99" customFormat="1" ht="18" x14ac:dyDescent="0.4">
      <c r="A84" s="91">
        <v>11</v>
      </c>
      <c r="B84" s="94">
        <f>IF('P10'!B9="","",'P10'!B9)</f>
        <v>62.64</v>
      </c>
      <c r="C84" s="91" t="str">
        <f>IF('P10'!C9="","",'P10'!C9)</f>
        <v>UM</v>
      </c>
      <c r="D84" s="92">
        <f>IF('P10'!D9="","",'P10'!D9)</f>
        <v>38097</v>
      </c>
      <c r="E84" s="93" t="str">
        <f>IF('P10'!F9="","",'P10'!F9)</f>
        <v>Eivind Balstad</v>
      </c>
      <c r="F84" s="97">
        <f>IF('P10'!H9=0,"",'P10'!H9)</f>
        <v>52</v>
      </c>
      <c r="G84" s="97">
        <f>IF('P10'!I9=0,"",'P10'!I9)</f>
        <v>55</v>
      </c>
      <c r="H84" s="97">
        <f>IF('P10'!J9=0,"",'P10'!J9)</f>
        <v>57</v>
      </c>
      <c r="I84" s="97">
        <f>IF('P10'!K9=0,"",'P10'!K9)</f>
        <v>63</v>
      </c>
      <c r="J84" s="97">
        <f>IF('P10'!L9=0,"",'P10'!L9)</f>
        <v>66</v>
      </c>
      <c r="K84" s="97">
        <f>IF('P10'!M9=0,"",'P10'!M9)</f>
        <v>-68</v>
      </c>
      <c r="L84" s="97">
        <f>IF('P10'!N9=0,"",'P10'!N9)</f>
        <v>57</v>
      </c>
      <c r="M84" s="97">
        <f>IF('P10'!O9=0,"",'P10'!O9)</f>
        <v>66</v>
      </c>
      <c r="N84" s="97">
        <f>IF('P10'!P9=0,"",'P10'!P9)</f>
        <v>123</v>
      </c>
      <c r="O84" s="94">
        <f>IF('P10'!Q9=0,"",'P10'!Q9)</f>
        <v>173.96020241148932</v>
      </c>
    </row>
    <row r="85" spans="1:16" s="99" customFormat="1" ht="18" x14ac:dyDescent="0.4">
      <c r="A85" s="91">
        <v>12</v>
      </c>
      <c r="B85" s="94">
        <f>IF('P6'!B9="","",'P6'!B9)</f>
        <v>55.92</v>
      </c>
      <c r="C85" s="91" t="str">
        <f>IF('P6'!C9="","",'P6'!C9)</f>
        <v>UM</v>
      </c>
      <c r="D85" s="92">
        <f>IF('P6'!D9="","",'P6'!D9)</f>
        <v>38892</v>
      </c>
      <c r="E85" s="93" t="str">
        <f>IF('P6'!F9="","",'P6'!F9)</f>
        <v>Aksel Svorstøl</v>
      </c>
      <c r="F85" s="97">
        <f>IF('P6'!H9=0,"",'P6'!H9)</f>
        <v>45</v>
      </c>
      <c r="G85" s="97">
        <f>IF('P6'!I9=0,"",'P6'!I9)</f>
        <v>-48</v>
      </c>
      <c r="H85" s="97">
        <f>IF('P6'!J9=0,"",'P6'!J9)</f>
        <v>48</v>
      </c>
      <c r="I85" s="97">
        <f>IF('P6'!K9=0,"",'P6'!K9)</f>
        <v>60</v>
      </c>
      <c r="J85" s="97">
        <f>IF('P6'!L9=0,"",'P6'!L9)</f>
        <v>63</v>
      </c>
      <c r="K85" s="97">
        <f>IF('P6'!M9=0,"",'P6'!M9)</f>
        <v>-65</v>
      </c>
      <c r="L85" s="97">
        <f>IF('P6'!N9=0,"",'P6'!N9)</f>
        <v>48</v>
      </c>
      <c r="M85" s="97">
        <f>IF('P6'!O9=0,"",'P6'!O9)</f>
        <v>63</v>
      </c>
      <c r="N85" s="97">
        <f>IF('P6'!P9=0,"",'P6'!P9)</f>
        <v>111</v>
      </c>
      <c r="O85" s="94">
        <f>IF('P6'!Q9=0,"",'P6'!Q9)</f>
        <v>170.16029629754598</v>
      </c>
    </row>
    <row r="86" spans="1:16" s="45" customFormat="1" ht="25" x14ac:dyDescent="0.5">
      <c r="A86" s="216" t="s">
        <v>101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183"/>
    </row>
    <row r="87" spans="1:16" s="99" customFormat="1" ht="18" x14ac:dyDescent="0.4">
      <c r="A87" s="91">
        <v>1</v>
      </c>
      <c r="B87" s="94">
        <f>IF('P14'!B19="","",'P14'!B19)</f>
        <v>120.74</v>
      </c>
      <c r="C87" s="91" t="str">
        <f>IF('P14'!C19="","",'P14'!C19)</f>
        <v>JM</v>
      </c>
      <c r="D87" s="92">
        <f>IF('P14'!D19="","",'P14'!D19)</f>
        <v>37061</v>
      </c>
      <c r="E87" s="93" t="str">
        <f>IF('P14'!F19="","",'P14'!F19)</f>
        <v>Ragnar Holme</v>
      </c>
      <c r="F87" s="97">
        <f>IF('P14'!H19=0,"",'P14'!H19)</f>
        <v>135</v>
      </c>
      <c r="G87" s="97">
        <f>IF('P14'!I19=0,"",'P14'!I19)</f>
        <v>140</v>
      </c>
      <c r="H87" s="97">
        <f>IF('P14'!J19=0,"",'P14'!J19)</f>
        <v>-145</v>
      </c>
      <c r="I87" s="97">
        <f>IF('P14'!K19=0,"",'P14'!K19)</f>
        <v>170</v>
      </c>
      <c r="J87" s="97">
        <f>IF('P14'!L19=0,"",'P14'!L19)</f>
        <v>175</v>
      </c>
      <c r="K87" s="97" t="str">
        <f>IF('P14'!M19=0,"",'P14'!M19)</f>
        <v>-</v>
      </c>
      <c r="L87" s="97">
        <f>IF('P14'!N19=0,"",'P14'!N19)</f>
        <v>140</v>
      </c>
      <c r="M87" s="97">
        <f>IF('P14'!O19=0,"",'P14'!O19)</f>
        <v>175</v>
      </c>
      <c r="N87" s="97">
        <f>IF('P14'!P19=0,"",'P14'!P19)</f>
        <v>315</v>
      </c>
      <c r="O87" s="94">
        <f>IF('P14'!Q19=0,"",'P14'!Q19)</f>
        <v>329.72611510502315</v>
      </c>
    </row>
    <row r="88" spans="1:16" s="99" customFormat="1" ht="18" x14ac:dyDescent="0.4">
      <c r="A88" s="91">
        <v>2</v>
      </c>
      <c r="B88" s="94">
        <f>IF('P14'!B12="","",'P14'!B12)</f>
        <v>75.98</v>
      </c>
      <c r="C88" s="91" t="str">
        <f>IF('P14'!C12="","",'P14'!C12)</f>
        <v>SM</v>
      </c>
      <c r="D88" s="92">
        <f>IF('P14'!D12="","",'P14'!D12)</f>
        <v>34609</v>
      </c>
      <c r="E88" s="93" t="str">
        <f>IF('P14'!F12="","",'P14'!F12)</f>
        <v>Jantsen Øverås</v>
      </c>
      <c r="F88" s="97">
        <f>IF('P14'!H12=0,"",'P14'!H12)</f>
        <v>110</v>
      </c>
      <c r="G88" s="97">
        <f>IF('P14'!I12=0,"",'P14'!I12)</f>
        <v>-115</v>
      </c>
      <c r="H88" s="97">
        <f>IF('P14'!J12=0,"",'P14'!J12)</f>
        <v>-115</v>
      </c>
      <c r="I88" s="97">
        <f>IF('P14'!K12=0,"",'P14'!K12)</f>
        <v>125</v>
      </c>
      <c r="J88" s="97">
        <f>IF('P14'!L12=0,"",'P14'!L12)</f>
        <v>130</v>
      </c>
      <c r="K88" s="97">
        <f>IF('P14'!M12=0,"",'P14'!M12)</f>
        <v>135</v>
      </c>
      <c r="L88" s="97">
        <f>IF('P14'!N12=0,"",'P14'!N12)</f>
        <v>110</v>
      </c>
      <c r="M88" s="97">
        <f>IF('P14'!O12=0,"",'P14'!O12)</f>
        <v>135</v>
      </c>
      <c r="N88" s="97">
        <f>IF('P14'!P12=0,"",'P14'!P12)</f>
        <v>245</v>
      </c>
      <c r="O88" s="94">
        <f>IF('P14'!Q12=0,"",'P14'!Q12)</f>
        <v>308.01768321937402</v>
      </c>
    </row>
    <row r="89" spans="1:16" s="99" customFormat="1" ht="18" x14ac:dyDescent="0.4">
      <c r="A89" s="91">
        <v>3</v>
      </c>
      <c r="B89" s="94">
        <f>IF('P14'!B15="","",'P14'!B15)</f>
        <v>91.6</v>
      </c>
      <c r="C89" s="91" t="str">
        <f>IF('P14'!C15="","",'P14'!C15)</f>
        <v>JM</v>
      </c>
      <c r="D89" s="92">
        <f>IF('P14'!D15="","",'P14'!D15)</f>
        <v>36946</v>
      </c>
      <c r="E89" s="93" t="str">
        <f>IF('P14'!F15="","",'P14'!F15)</f>
        <v>Håkon Eik Litland</v>
      </c>
      <c r="F89" s="97">
        <f>IF('P14'!H15=0,"",'P14'!H15)</f>
        <v>110</v>
      </c>
      <c r="G89" s="97">
        <f>IF('P14'!I15=0,"",'P14'!I15)</f>
        <v>113</v>
      </c>
      <c r="H89" s="97">
        <f>IF('P14'!J15=0,"",'P14'!J15)</f>
        <v>116</v>
      </c>
      <c r="I89" s="97">
        <f>IF('P14'!K15=0,"",'P14'!K15)</f>
        <v>128</v>
      </c>
      <c r="J89" s="97">
        <f>IF('P14'!L15=0,"",'P14'!L15)</f>
        <v>132</v>
      </c>
      <c r="K89" s="97" t="str">
        <f>IF('P14'!M15=0,"",'P14'!M15)</f>
        <v>-</v>
      </c>
      <c r="L89" s="97">
        <f>IF('P14'!N15=0,"",'P14'!N15)</f>
        <v>116</v>
      </c>
      <c r="M89" s="97">
        <f>IF('P14'!O15=0,"",'P14'!O15)</f>
        <v>132</v>
      </c>
      <c r="N89" s="97">
        <f>IF('P14'!P15=0,"",'P14'!P15)</f>
        <v>248</v>
      </c>
      <c r="O89" s="94">
        <f>IF('P14'!Q15=0,"",'P14'!Q15)</f>
        <v>284.72115030080522</v>
      </c>
    </row>
    <row r="90" spans="1:16" s="99" customFormat="1" ht="18" x14ac:dyDescent="0.4">
      <c r="A90" s="91">
        <v>4</v>
      </c>
      <c r="B90" s="94">
        <f>IF('P6'!B14="","",'P6'!B14)</f>
        <v>60.36</v>
      </c>
      <c r="C90" s="91" t="str">
        <f>IF('P6'!C14="","",'P6'!C14)</f>
        <v>JM</v>
      </c>
      <c r="D90" s="92">
        <f>IF('P6'!D14="","",'P6'!D14)</f>
        <v>36879</v>
      </c>
      <c r="E90" s="93" t="str">
        <f>IF('P6'!F14="","",'P6'!F14)</f>
        <v>Marcus Bratli</v>
      </c>
      <c r="F90" s="97">
        <f>IF('P6'!H14=0,"",'P6'!H14)</f>
        <v>80</v>
      </c>
      <c r="G90" s="97">
        <f>IF('P6'!I14=0,"",'P6'!I14)</f>
        <v>85</v>
      </c>
      <c r="H90" s="97" t="str">
        <f>IF('P6'!J14=0,"",'P6'!J14)</f>
        <v>-</v>
      </c>
      <c r="I90" s="97">
        <f>IF('P6'!K14=0,"",'P6'!K14)</f>
        <v>100</v>
      </c>
      <c r="J90" s="97">
        <f>IF('P6'!L14=0,"",'P6'!L14)</f>
        <v>105</v>
      </c>
      <c r="K90" s="97" t="str">
        <f>IF('P6'!M14=0,"",'P6'!M14)</f>
        <v>-</v>
      </c>
      <c r="L90" s="97">
        <f>IF('P6'!N14=0,"",'P6'!N14)</f>
        <v>85</v>
      </c>
      <c r="M90" s="97">
        <f>IF('P6'!O14=0,"",'P6'!O14)</f>
        <v>105</v>
      </c>
      <c r="N90" s="97">
        <f>IF('P6'!P14=0,"",'P6'!P14)</f>
        <v>190</v>
      </c>
      <c r="O90" s="94">
        <f>IF('P6'!Q14=0,"",'P6'!Q14)</f>
        <v>275.63152319765203</v>
      </c>
    </row>
    <row r="91" spans="1:16" s="99" customFormat="1" ht="18" x14ac:dyDescent="0.4">
      <c r="A91" s="91">
        <v>5</v>
      </c>
      <c r="B91" s="94">
        <f>IF('P7'!B16="","",'P7'!B16)</f>
        <v>73.66</v>
      </c>
      <c r="C91" s="91" t="str">
        <f>IF('P7'!C16="","",'P7'!C16)</f>
        <v>JM</v>
      </c>
      <c r="D91" s="92">
        <f>IF('P7'!D16="","",'P7'!D16)</f>
        <v>37007</v>
      </c>
      <c r="E91" s="93" t="str">
        <f>IF('P7'!F16="","",'P7'!F16)</f>
        <v>Remy Heggvik Aune</v>
      </c>
      <c r="F91" s="97">
        <f>IF('P7'!H16=0,"",'P7'!H16)</f>
        <v>90</v>
      </c>
      <c r="G91" s="97">
        <f>IF('P7'!I16=0,"",'P7'!I16)</f>
        <v>95</v>
      </c>
      <c r="H91" s="97">
        <f>IF('P7'!J16=0,"",'P7'!J16)</f>
        <v>-98</v>
      </c>
      <c r="I91" s="97">
        <f>IF('P7'!K16=0,"",'P7'!K16)</f>
        <v>113</v>
      </c>
      <c r="J91" s="97">
        <f>IF('P7'!L16=0,"",'P7'!L16)</f>
        <v>-117</v>
      </c>
      <c r="K91" s="97">
        <f>IF('P7'!M16=0,"",'P7'!M16)</f>
        <v>120</v>
      </c>
      <c r="L91" s="97">
        <f>IF('P7'!N16=0,"",'P7'!N16)</f>
        <v>95</v>
      </c>
      <c r="M91" s="97">
        <f>IF('P7'!O16=0,"",'P7'!O16)</f>
        <v>120</v>
      </c>
      <c r="N91" s="97">
        <f>IF('P7'!P16=0,"",'P7'!P16)</f>
        <v>215</v>
      </c>
      <c r="O91" s="94">
        <f>IF('P7'!Q16=0,"",'P7'!Q16)</f>
        <v>275.01008863964358</v>
      </c>
    </row>
    <row r="92" spans="1:16" ht="17.5" x14ac:dyDescent="0.35">
      <c r="A92" s="91">
        <v>6</v>
      </c>
      <c r="B92" s="94">
        <f>IF('P7'!B12="","",'P7'!B12)</f>
        <v>61.56</v>
      </c>
      <c r="C92" s="91" t="str">
        <f>IF('P7'!C12="","",'P7'!C12)</f>
        <v>JM</v>
      </c>
      <c r="D92" s="92">
        <f>IF('P7'!D12="","",'P7'!D12)</f>
        <v>36793</v>
      </c>
      <c r="E92" s="93" t="str">
        <f>IF('P7'!F12="","",'P7'!F12)</f>
        <v>Kim Alexander Kværnø</v>
      </c>
      <c r="F92" s="97">
        <f>IF('P7'!H12=0,"",'P7'!H12)</f>
        <v>80</v>
      </c>
      <c r="G92" s="97">
        <f>IF('P7'!I12=0,"",'P7'!I12)</f>
        <v>84</v>
      </c>
      <c r="H92" s="97">
        <f>IF('P7'!J12=0,"",'P7'!J12)</f>
        <v>86</v>
      </c>
      <c r="I92" s="97">
        <f>IF('P7'!K12=0,"",'P7'!K12)</f>
        <v>100</v>
      </c>
      <c r="J92" s="97">
        <f>IF('P7'!L12=0,"",'P7'!L12)</f>
        <v>104</v>
      </c>
      <c r="K92" s="97">
        <f>IF('P7'!M12=0,"",'P7'!M12)</f>
        <v>106</v>
      </c>
      <c r="L92" s="97">
        <f>IF('P7'!N12=0,"",'P7'!N12)</f>
        <v>86</v>
      </c>
      <c r="M92" s="97">
        <f>IF('P7'!O12=0,"",'P7'!O12)</f>
        <v>106</v>
      </c>
      <c r="N92" s="97">
        <f>IF('P7'!P12=0,"",'P7'!P12)</f>
        <v>192</v>
      </c>
      <c r="O92" s="94">
        <f>IF('P7'!Q12=0,"",'P7'!Q12)</f>
        <v>274.77137653586379</v>
      </c>
    </row>
    <row r="93" spans="1:16" s="99" customFormat="1" ht="18" x14ac:dyDescent="0.4">
      <c r="A93" s="91">
        <v>7</v>
      </c>
      <c r="B93" s="94">
        <f>IF('P7'!B11="","",'P7'!B11)</f>
        <v>99.92</v>
      </c>
      <c r="C93" s="91" t="str">
        <f>IF('P7'!C11="","",'P7'!C11)</f>
        <v>JM</v>
      </c>
      <c r="D93" s="92">
        <f>IF('P7'!D11="","",'P7'!D11)</f>
        <v>36608</v>
      </c>
      <c r="E93" s="93" t="str">
        <f>IF('P7'!F11="","",'P7'!F11)</f>
        <v>Kristen Brosvik</v>
      </c>
      <c r="F93" s="97">
        <f>IF('P7'!H11=0,"",'P7'!H11)</f>
        <v>100</v>
      </c>
      <c r="G93" s="97">
        <f>IF('P7'!I11=0,"",'P7'!I11)</f>
        <v>107</v>
      </c>
      <c r="H93" s="97">
        <f>IF('P7'!J11=0,"",'P7'!J11)</f>
        <v>-116</v>
      </c>
      <c r="I93" s="97">
        <f>IF('P7'!K11=0,"",'P7'!K11)</f>
        <v>130</v>
      </c>
      <c r="J93" s="97">
        <f>IF('P7'!L11=0,"",'P7'!L11)</f>
        <v>-136</v>
      </c>
      <c r="K93" s="97">
        <f>IF('P7'!M11=0,"",'P7'!M11)</f>
        <v>136</v>
      </c>
      <c r="L93" s="97">
        <f>IF('P7'!N11=0,"",'P7'!N11)</f>
        <v>107</v>
      </c>
      <c r="M93" s="97">
        <f>IF('P7'!O11=0,"",'P7'!O11)</f>
        <v>136</v>
      </c>
      <c r="N93" s="97">
        <f>IF('P7'!P11=0,"",'P7'!P11)</f>
        <v>243</v>
      </c>
      <c r="O93" s="94">
        <f>IF('P7'!Q11=0,"",'P7'!Q11)</f>
        <v>269.53233954733764</v>
      </c>
    </row>
    <row r="94" spans="1:16" s="99" customFormat="1" ht="18" x14ac:dyDescent="0.4">
      <c r="A94" s="91">
        <v>8</v>
      </c>
      <c r="B94" s="94">
        <f>IF('P7'!B15="","",'P7'!B15)</f>
        <v>66.3</v>
      </c>
      <c r="C94" s="91" t="str">
        <f>IF('P7'!C15="","",'P7'!C15)</f>
        <v>JM</v>
      </c>
      <c r="D94" s="92">
        <f>IF('P7'!D15="","",'P7'!D15)</f>
        <v>36529</v>
      </c>
      <c r="E94" s="93" t="str">
        <f>IF('P7'!F15="","",'P7'!F15)</f>
        <v>Robert Andre Moldestad</v>
      </c>
      <c r="F94" s="97">
        <f>IF('P7'!H15=0,"",'P7'!H15)</f>
        <v>-83</v>
      </c>
      <c r="G94" s="97">
        <f>IF('P7'!I15=0,"",'P7'!I15)</f>
        <v>83</v>
      </c>
      <c r="H94" s="97">
        <f>IF('P7'!J15=0,"",'P7'!J15)</f>
        <v>87</v>
      </c>
      <c r="I94" s="97">
        <f>IF('P7'!K15=0,"",'P7'!K15)</f>
        <v>105</v>
      </c>
      <c r="J94" s="97">
        <f>IF('P7'!L15=0,"",'P7'!L15)</f>
        <v>110</v>
      </c>
      <c r="K94" s="97">
        <f>IF('P7'!M15=0,"",'P7'!M15)</f>
        <v>-115</v>
      </c>
      <c r="L94" s="97">
        <f>IF('P7'!N15=0,"",'P7'!N15)</f>
        <v>87</v>
      </c>
      <c r="M94" s="97">
        <f>IF('P7'!O15=0,"",'P7'!O15)</f>
        <v>110</v>
      </c>
      <c r="N94" s="97">
        <f>IF('P7'!P15=0,"",'P7'!P15)</f>
        <v>197</v>
      </c>
      <c r="O94" s="94">
        <f>IF('P7'!Q15=0,"",'P7'!Q15)</f>
        <v>268.45607578600948</v>
      </c>
    </row>
    <row r="95" spans="1:16" s="99" customFormat="1" ht="18" x14ac:dyDescent="0.4">
      <c r="A95" s="91">
        <v>9</v>
      </c>
      <c r="B95" s="94">
        <f>IF('P6'!B13="","",'P6'!B13)</f>
        <v>75.34</v>
      </c>
      <c r="C95" s="91" t="str">
        <f>IF('P6'!C13="","",'P6'!C13)</f>
        <v>JM</v>
      </c>
      <c r="D95" s="92">
        <f>IF('P6'!D13="","",'P6'!D13)</f>
        <v>36849</v>
      </c>
      <c r="E95" s="93" t="str">
        <f>IF('P6'!F13="","",'P6'!F13)</f>
        <v>Stefan Paulsen</v>
      </c>
      <c r="F95" s="97">
        <f>IF('P6'!H13=0,"",'P6'!H13)</f>
        <v>90</v>
      </c>
      <c r="G95" s="97">
        <f>IF('P6'!I13=0,"",'P6'!I13)</f>
        <v>95</v>
      </c>
      <c r="H95" s="97">
        <f>IF('P6'!J13=0,"",'P6'!J13)</f>
        <v>-97</v>
      </c>
      <c r="I95" s="97">
        <f>IF('P6'!K13=0,"",'P6'!K13)</f>
        <v>108</v>
      </c>
      <c r="J95" s="97">
        <f>IF('P6'!L13=0,"",'P6'!L13)</f>
        <v>113</v>
      </c>
      <c r="K95" s="97">
        <f>IF('P6'!M13=0,"",'P6'!M13)</f>
        <v>-116</v>
      </c>
      <c r="L95" s="97">
        <f>IF('P6'!N13=0,"",'P6'!N13)</f>
        <v>95</v>
      </c>
      <c r="M95" s="97">
        <f>IF('P6'!O13=0,"",'P6'!O13)</f>
        <v>113</v>
      </c>
      <c r="N95" s="97">
        <f>IF('P6'!P13=0,"",'P6'!P13)</f>
        <v>208</v>
      </c>
      <c r="O95" s="94">
        <f>IF('P6'!Q13=0,"",'P6'!Q13)</f>
        <v>262.7192243235304</v>
      </c>
    </row>
    <row r="96" spans="1:16" ht="17.5" x14ac:dyDescent="0.35">
      <c r="A96" s="91">
        <v>10</v>
      </c>
      <c r="B96" s="94">
        <f>IF('P6'!B10="","",'P6'!B10)</f>
        <v>86.34</v>
      </c>
      <c r="C96" s="91" t="str">
        <f>IF('P6'!C10="","",'P6'!C10)</f>
        <v>JM</v>
      </c>
      <c r="D96" s="92">
        <f>IF('P6'!D10="","",'P6'!D10)</f>
        <v>37222</v>
      </c>
      <c r="E96" s="93" t="str">
        <f>IF('P6'!F10="","",'P6'!F10)</f>
        <v>Mikal Akset</v>
      </c>
      <c r="F96" s="97">
        <f>IF('P6'!H10=0,"",'P6'!H10)</f>
        <v>90</v>
      </c>
      <c r="G96" s="97">
        <f>IF('P6'!I10=0,"",'P6'!I10)</f>
        <v>95</v>
      </c>
      <c r="H96" s="97">
        <f>IF('P6'!J10=0,"",'P6'!J10)</f>
        <v>100</v>
      </c>
      <c r="I96" s="97">
        <f>IF('P6'!K10=0,"",'P6'!K10)</f>
        <v>-115</v>
      </c>
      <c r="J96" s="97">
        <f>IF('P6'!L10=0,"",'P6'!L10)</f>
        <v>115</v>
      </c>
      <c r="K96" s="97">
        <f>IF('P6'!M10=0,"",'P6'!M10)</f>
        <v>118</v>
      </c>
      <c r="L96" s="97">
        <f>IF('P6'!N10=0,"",'P6'!N10)</f>
        <v>100</v>
      </c>
      <c r="M96" s="97">
        <f>IF('P6'!O10=0,"",'P6'!O10)</f>
        <v>118</v>
      </c>
      <c r="N96" s="97">
        <f>IF('P6'!P10=0,"",'P6'!P10)</f>
        <v>218</v>
      </c>
      <c r="O96" s="94">
        <f>IF('P6'!Q10=0,"",'P6'!Q10)</f>
        <v>256.93799175881918</v>
      </c>
    </row>
    <row r="97" spans="1:16" s="99" customFormat="1" ht="18" x14ac:dyDescent="0.4">
      <c r="A97" s="91">
        <v>11</v>
      </c>
      <c r="B97" s="94">
        <f>IF('P7'!B10="","",'P7'!B10)</f>
        <v>83.92</v>
      </c>
      <c r="C97" s="91" t="str">
        <f>IF('P7'!C10="","",'P7'!C10)</f>
        <v>JM</v>
      </c>
      <c r="D97" s="92">
        <f>IF('P7'!D10="","",'P7'!D10)</f>
        <v>36748</v>
      </c>
      <c r="E97" s="93" t="str">
        <f>IF('P7'!F10="","",'P7'!F10)</f>
        <v>Bent Andre Midtbø</v>
      </c>
      <c r="F97" s="97">
        <f>IF('P7'!H10=0,"",'P7'!H10)</f>
        <v>-88</v>
      </c>
      <c r="G97" s="97">
        <f>IF('P7'!I10=0,"",'P7'!I10)</f>
        <v>88</v>
      </c>
      <c r="H97" s="97">
        <f>IF('P7'!J10=0,"",'P7'!J10)</f>
        <v>96</v>
      </c>
      <c r="I97" s="97">
        <f>IF('P7'!K10=0,"",'P7'!K10)</f>
        <v>110</v>
      </c>
      <c r="J97" s="97">
        <f>IF('P7'!L10=0,"",'P7'!L10)</f>
        <v>116</v>
      </c>
      <c r="K97" s="97">
        <f>IF('P7'!M10=0,"",'P7'!M10)</f>
        <v>-120</v>
      </c>
      <c r="L97" s="97">
        <f>IF('P7'!N10=0,"",'P7'!N10)</f>
        <v>96</v>
      </c>
      <c r="M97" s="97">
        <f>IF('P7'!O10=0,"",'P7'!O10)</f>
        <v>116</v>
      </c>
      <c r="N97" s="97">
        <f>IF('P7'!P10=0,"",'P7'!P10)</f>
        <v>212</v>
      </c>
      <c r="O97" s="94">
        <f>IF('P7'!Q10=0,"",'P7'!Q10)</f>
        <v>253.24612058201981</v>
      </c>
    </row>
    <row r="98" spans="1:16" s="99" customFormat="1" ht="18" x14ac:dyDescent="0.4">
      <c r="A98" s="91">
        <v>12</v>
      </c>
      <c r="B98" s="94">
        <f>IF('P6'!B15="","",'P6'!B15)</f>
        <v>67.2</v>
      </c>
      <c r="C98" s="91" t="str">
        <f>IF('P6'!C15="","",'P6'!C15)</f>
        <v>"JK"</v>
      </c>
      <c r="D98" s="92">
        <f>IF('P6'!D15="","",'P6'!D15)</f>
        <v>36958</v>
      </c>
      <c r="E98" s="93" t="str">
        <f>IF('P6'!F15="","",'P6'!F15)</f>
        <v>Helle Henriksen Hvidsten</v>
      </c>
      <c r="F98" s="97">
        <f>IF('P6'!H15=0,"",'P6'!H15)</f>
        <v>52</v>
      </c>
      <c r="G98" s="97">
        <f>IF('P6'!I15=0,"",'P6'!I15)</f>
        <v>-55</v>
      </c>
      <c r="H98" s="97">
        <f>IF('P6'!J15=0,"",'P6'!J15)</f>
        <v>-58</v>
      </c>
      <c r="I98" s="97">
        <f>IF('P6'!K15=0,"",'P6'!K15)</f>
        <v>63</v>
      </c>
      <c r="J98" s="97">
        <f>IF('P6'!L15=0,"",'P6'!L15)</f>
        <v>66</v>
      </c>
      <c r="K98" s="97">
        <f>IF('P6'!M15=0,"",'P6'!M15)</f>
        <v>-70</v>
      </c>
      <c r="L98" s="97">
        <f>IF('P6'!N15=0,"",'P6'!N15)</f>
        <v>52</v>
      </c>
      <c r="M98" s="97">
        <f>IF('P6'!O15=0,"",'P6'!O15)</f>
        <v>66</v>
      </c>
      <c r="N98" s="97">
        <f>IF('P6'!P15=0,"",'P6'!P15)</f>
        <v>118</v>
      </c>
      <c r="O98" s="94">
        <f>IF('P6'!Q15=0,"",'P6'!Q15)</f>
        <v>159.43791436087619</v>
      </c>
    </row>
    <row r="99" spans="1:16" s="99" customFormat="1" ht="18" x14ac:dyDescent="0.4">
      <c r="A99" s="91">
        <v>13</v>
      </c>
      <c r="B99" s="94">
        <f>IF('P6'!B11="","",'P6'!B11)</f>
        <v>78.959999999999994</v>
      </c>
      <c r="C99" s="91" t="str">
        <f>IF('P6'!C11="","",'P6'!C11)</f>
        <v>"JK"</v>
      </c>
      <c r="D99" s="92">
        <f>IF('P6'!D11="","",'P6'!D11)</f>
        <v>36700</v>
      </c>
      <c r="E99" s="93" t="str">
        <f>IF('P6'!F11="","",'P6'!F11)</f>
        <v>Vilde Sårheim</v>
      </c>
      <c r="F99" s="97">
        <f>IF('P6'!H11=0,"",'P6'!H11)</f>
        <v>53</v>
      </c>
      <c r="G99" s="97">
        <f>IF('P6'!I11=0,"",'P6'!I11)</f>
        <v>-57</v>
      </c>
      <c r="H99" s="97">
        <f>IF('P6'!J11=0,"",'P6'!J11)</f>
        <v>-57</v>
      </c>
      <c r="I99" s="97">
        <f>IF('P6'!K11=0,"",'P6'!K11)</f>
        <v>55</v>
      </c>
      <c r="J99" s="97">
        <f>IF('P6'!L11=0,"",'P6'!L11)</f>
        <v>60</v>
      </c>
      <c r="K99" s="97">
        <f>IF('P6'!M11=0,"",'P6'!M11)</f>
        <v>66</v>
      </c>
      <c r="L99" s="97">
        <f>IF('P6'!N11=0,"",'P6'!N11)</f>
        <v>53</v>
      </c>
      <c r="M99" s="97">
        <f>IF('P6'!O11=0,"",'P6'!O11)</f>
        <v>66</v>
      </c>
      <c r="N99" s="97">
        <f>IF('P6'!P11=0,"",'P6'!P11)</f>
        <v>119</v>
      </c>
      <c r="O99" s="94">
        <f>IF('P6'!Q11=0,"",'P6'!Q11)</f>
        <v>146.56504311488257</v>
      </c>
    </row>
    <row r="100" spans="1:16" s="45" customFormat="1" ht="25" x14ac:dyDescent="0.5">
      <c r="A100" s="216" t="s">
        <v>102</v>
      </c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183"/>
    </row>
    <row r="101" spans="1:16" ht="17.5" x14ac:dyDescent="0.35">
      <c r="A101" s="91">
        <v>1</v>
      </c>
      <c r="B101" s="94">
        <f>IF('P14'!B17="","",'P14'!B17)</f>
        <v>72.98</v>
      </c>
      <c r="C101" s="91" t="str">
        <f>IF('P14'!C17="","",'P14'!C17)</f>
        <v>SM</v>
      </c>
      <c r="D101" s="92">
        <f>IF('P14'!D17="","",'P14'!D17)</f>
        <v>33342</v>
      </c>
      <c r="E101" s="93" t="str">
        <f>IF('P14'!F17="","",'P14'!F17)</f>
        <v>Daniel Strømsborg Roness</v>
      </c>
      <c r="F101" s="97">
        <f>IF('P14'!H17=0,"",'P14'!H17)</f>
        <v>-117</v>
      </c>
      <c r="G101" s="97">
        <f>IF('P14'!I17=0,"",'P14'!I17)</f>
        <v>-117</v>
      </c>
      <c r="H101" s="97">
        <f>IF('P14'!J17=0,"",'P14'!J17)</f>
        <v>117</v>
      </c>
      <c r="I101" s="97">
        <f>IF('P14'!K17=0,"",'P14'!K17)</f>
        <v>-147</v>
      </c>
      <c r="J101" s="97">
        <f>IF('P14'!L17=0,"",'P14'!L17)</f>
        <v>147</v>
      </c>
      <c r="K101" s="97">
        <f>IF('P14'!M17=0,"",'P14'!M17)</f>
        <v>-163</v>
      </c>
      <c r="L101" s="97">
        <f>IF('P14'!N17=0,"",'P14'!N17)</f>
        <v>117</v>
      </c>
      <c r="M101" s="97">
        <f>IF('P14'!O17=0,"",'P14'!O17)</f>
        <v>147</v>
      </c>
      <c r="N101" s="97">
        <f>IF('P14'!P17=0,"",'P14'!P17)</f>
        <v>264</v>
      </c>
      <c r="O101" s="94">
        <f>IF('P14'!Q17=0,"",'P14'!Q17)</f>
        <v>339.47699294141091</v>
      </c>
    </row>
    <row r="102" spans="1:16" ht="17.5" x14ac:dyDescent="0.35">
      <c r="A102" s="91">
        <v>2</v>
      </c>
      <c r="B102" s="94">
        <f>IF('P14'!B21="","",'P14'!B21)</f>
        <v>105.78</v>
      </c>
      <c r="C102" s="91" t="str">
        <f>IF('P14'!C21="","",'P14'!C21)</f>
        <v>SM</v>
      </c>
      <c r="D102" s="92">
        <f>IF('P14'!D21="","",'P14'!D21)</f>
        <v>33892</v>
      </c>
      <c r="E102" s="93" t="str">
        <f>IF('P14'!F21="","",'P14'!F21)</f>
        <v>Jørgen Kjellevand</v>
      </c>
      <c r="F102" s="97">
        <f>IF('P14'!H21=0,"",'P14'!H21)</f>
        <v>125</v>
      </c>
      <c r="G102" s="97">
        <f>IF('P14'!I21=0,"",'P14'!I21)</f>
        <v>-131</v>
      </c>
      <c r="H102" s="97">
        <f>IF('P14'!J21=0,"",'P14'!J21)</f>
        <v>131</v>
      </c>
      <c r="I102" s="97">
        <f>IF('P14'!K21=0,"",'P14'!K21)</f>
        <v>-157</v>
      </c>
      <c r="J102" s="97">
        <f>IF('P14'!L21=0,"",'P14'!L21)</f>
        <v>157</v>
      </c>
      <c r="K102" s="97">
        <f>IF('P14'!M21=0,"",'P14'!M21)</f>
        <v>165</v>
      </c>
      <c r="L102" s="97">
        <f>IF('P14'!N21=0,"",'P14'!N21)</f>
        <v>131</v>
      </c>
      <c r="M102" s="97">
        <f>IF('P14'!O21=0,"",'P14'!O21)</f>
        <v>165</v>
      </c>
      <c r="N102" s="97">
        <f>IF('P14'!P21=0,"",'P14'!P21)</f>
        <v>296</v>
      </c>
      <c r="O102" s="94">
        <f>IF('P14'!Q21=0,"",'P14'!Q21)</f>
        <v>321.84782220208547</v>
      </c>
    </row>
    <row r="103" spans="1:16" ht="17.5" x14ac:dyDescent="0.35">
      <c r="A103" s="91">
        <v>3</v>
      </c>
      <c r="B103" s="94">
        <f>IF('P14'!B22="","",'P14'!B22)</f>
        <v>92.36</v>
      </c>
      <c r="C103" s="91" t="str">
        <f>IF('P14'!C22="","",'P14'!C22)</f>
        <v>SM</v>
      </c>
      <c r="D103" s="92">
        <f>IF('P14'!D22="","",'P14'!D22)</f>
        <v>34330</v>
      </c>
      <c r="E103" s="93" t="str">
        <f>IF('P14'!F22="","",'P14'!F22)</f>
        <v>Roy Sømme Ommedal</v>
      </c>
      <c r="F103" s="97">
        <f>IF('P14'!H22=0,"",'P14'!H22)</f>
        <v>115</v>
      </c>
      <c r="G103" s="97">
        <f>IF('P14'!I22=0,"",'P14'!I22)</f>
        <v>121</v>
      </c>
      <c r="H103" s="97">
        <f>IF('P14'!J22=0,"",'P14'!J22)</f>
        <v>126</v>
      </c>
      <c r="I103" s="97">
        <f>IF('P14'!K22=0,"",'P14'!K22)</f>
        <v>148</v>
      </c>
      <c r="J103" s="97">
        <f>IF('P14'!L22=0,"",'P14'!L22)</f>
        <v>154</v>
      </c>
      <c r="K103" s="97">
        <f>IF('P14'!M22=0,"",'P14'!M22)</f>
        <v>-160</v>
      </c>
      <c r="L103" s="97">
        <f>IF('P14'!N22=0,"",'P14'!N22)</f>
        <v>126</v>
      </c>
      <c r="M103" s="97">
        <f>IF('P14'!O22=0,"",'P14'!O22)</f>
        <v>154</v>
      </c>
      <c r="N103" s="97">
        <f>IF('P14'!P22=0,"",'P14'!P22)</f>
        <v>280</v>
      </c>
      <c r="O103" s="94">
        <f>IF('P14'!Q22=0,"",'P14'!Q22)</f>
        <v>320.34042345229727</v>
      </c>
    </row>
    <row r="104" spans="1:16" ht="17.5" x14ac:dyDescent="0.35">
      <c r="A104" s="91">
        <v>4</v>
      </c>
      <c r="B104" s="94">
        <f>IF('P14'!B11="","",'P14'!B11)</f>
        <v>81.739999999999995</v>
      </c>
      <c r="C104" s="91" t="str">
        <f>IF('P14'!C11="","",'P14'!C11)</f>
        <v>SM</v>
      </c>
      <c r="D104" s="92">
        <f>IF('P14'!D11="","",'P14'!D11)</f>
        <v>34601</v>
      </c>
      <c r="E104" s="93" t="str">
        <f>IF('P14'!F11="","",'P14'!F11)</f>
        <v>Reza Benorouz</v>
      </c>
      <c r="F104" s="97">
        <f>IF('P14'!H11=0,"",'P14'!H11)</f>
        <v>110</v>
      </c>
      <c r="G104" s="97">
        <f>IF('P14'!I11=0,"",'P14'!I11)</f>
        <v>116</v>
      </c>
      <c r="H104" s="97">
        <f>IF('P14'!J11=0,"",'P14'!J11)</f>
        <v>-121</v>
      </c>
      <c r="I104" s="97">
        <f>IF('P14'!K11=0,"",'P14'!K11)</f>
        <v>135</v>
      </c>
      <c r="J104" s="97">
        <f>IF('P14'!L11=0,"",'P14'!L11)</f>
        <v>143</v>
      </c>
      <c r="K104" s="97" t="str">
        <f>IF('P14'!M11=0,"",'P14'!M11)</f>
        <v>-</v>
      </c>
      <c r="L104" s="97">
        <f>IF('P14'!N11=0,"",'P14'!N11)</f>
        <v>116</v>
      </c>
      <c r="M104" s="97">
        <f>IF('P14'!O11=0,"",'P14'!O11)</f>
        <v>143</v>
      </c>
      <c r="N104" s="97">
        <f>IF('P14'!P11=0,"",'P14'!P11)</f>
        <v>259</v>
      </c>
      <c r="O104" s="94">
        <f>IF('P14'!Q11=0,"",'P14'!Q11)</f>
        <v>313.4104022591564</v>
      </c>
    </row>
    <row r="105" spans="1:16" ht="17.5" x14ac:dyDescent="0.35">
      <c r="A105" s="91">
        <v>5</v>
      </c>
      <c r="B105" s="94">
        <f>IF('P14'!B16="","",'P14'!B16)</f>
        <v>92.22</v>
      </c>
      <c r="C105" s="91" t="str">
        <f>IF('P14'!C16="","",'P14'!C16)</f>
        <v>SM</v>
      </c>
      <c r="D105" s="92">
        <f>IF('P14'!D16="","",'P14'!D16)</f>
        <v>33520</v>
      </c>
      <c r="E105" s="93" t="str">
        <f>IF('P14'!F16="","",'P14'!F16)</f>
        <v>Stein Inge Holstad</v>
      </c>
      <c r="F105" s="97">
        <f>IF('P14'!H16=0,"",'P14'!H16)</f>
        <v>113</v>
      </c>
      <c r="G105" s="97">
        <f>IF('P14'!I16=0,"",'P14'!I16)</f>
        <v>117</v>
      </c>
      <c r="H105" s="97">
        <f>IF('P14'!J16=0,"",'P14'!J16)</f>
        <v>120</v>
      </c>
      <c r="I105" s="97">
        <f>IF('P14'!K16=0,"",'P14'!K16)</f>
        <v>143</v>
      </c>
      <c r="J105" s="97">
        <f>IF('P14'!L16=0,"",'P14'!L16)</f>
        <v>148</v>
      </c>
      <c r="K105" s="97">
        <f>IF('P14'!M16=0,"",'P14'!M16)</f>
        <v>152</v>
      </c>
      <c r="L105" s="97">
        <f>IF('P14'!N16=0,"",'P14'!N16)</f>
        <v>120</v>
      </c>
      <c r="M105" s="97">
        <f>IF('P14'!O16=0,"",'P14'!O16)</f>
        <v>152</v>
      </c>
      <c r="N105" s="97">
        <f>IF('P14'!P16=0,"",'P14'!P16)</f>
        <v>272</v>
      </c>
      <c r="O105" s="94">
        <f>IF('P14'!Q16=0,"",'P14'!Q16)</f>
        <v>311.38607307077609</v>
      </c>
    </row>
    <row r="106" spans="1:16" ht="17.5" x14ac:dyDescent="0.35">
      <c r="A106" s="91">
        <v>6</v>
      </c>
      <c r="B106" s="94">
        <f>IF('P14'!B20="","",'P14'!B20)</f>
        <v>89</v>
      </c>
      <c r="C106" s="91" t="str">
        <f>IF('P14'!C20="","",'P14'!C20)</f>
        <v>SM</v>
      </c>
      <c r="D106" s="92">
        <f>IF('P14'!D20="","",'P14'!D20)</f>
        <v>35117</v>
      </c>
      <c r="E106" s="93" t="str">
        <f>IF('P14'!F20="","",'P14'!F20)</f>
        <v>Peter Wilke</v>
      </c>
      <c r="F106" s="97">
        <f>IF('P14'!H20=0,"",'P14'!H20)</f>
        <v>115</v>
      </c>
      <c r="G106" s="97">
        <f>IF('P14'!I20=0,"",'P14'!I20)</f>
        <v>-121</v>
      </c>
      <c r="H106" s="97">
        <f>IF('P14'!J20=0,"",'P14'!J20)</f>
        <v>121</v>
      </c>
      <c r="I106" s="97">
        <f>IF('P14'!K20=0,"",'P14'!K20)</f>
        <v>133</v>
      </c>
      <c r="J106" s="97">
        <f>IF('P14'!L20=0,"",'P14'!L20)</f>
        <v>140</v>
      </c>
      <c r="K106" s="97">
        <f>IF('P14'!M20=0,"",'P14'!M20)</f>
        <v>-145</v>
      </c>
      <c r="L106" s="97">
        <f>IF('P14'!N20=0,"",'P14'!N20)</f>
        <v>121</v>
      </c>
      <c r="M106" s="97">
        <f>IF('P14'!O20=0,"",'P14'!O20)</f>
        <v>140</v>
      </c>
      <c r="N106" s="97">
        <f>IF('P14'!P20=0,"",'P14'!P20)</f>
        <v>261</v>
      </c>
      <c r="O106" s="94">
        <f>IF('P14'!Q20=0,"",'P14'!Q20)</f>
        <v>303.41512848306553</v>
      </c>
    </row>
    <row r="107" spans="1:16" ht="17.5" x14ac:dyDescent="0.35">
      <c r="A107" s="91">
        <v>7</v>
      </c>
      <c r="B107" s="94">
        <f>IF('P13'!B15="","",'P13'!B15)</f>
        <v>115.3</v>
      </c>
      <c r="C107" s="91" t="str">
        <f>IF('P13'!C15="","",'P13'!C15)</f>
        <v>SM</v>
      </c>
      <c r="D107" s="92">
        <f>IF('P13'!D15="","",'P13'!D15)</f>
        <v>33559</v>
      </c>
      <c r="E107" s="93" t="str">
        <f>IF('P13'!F15="","",'P13'!F15)</f>
        <v>Tord Gravdal</v>
      </c>
      <c r="F107" s="97">
        <f>IF('P13'!H15=0,"",'P13'!H15)</f>
        <v>120</v>
      </c>
      <c r="G107" s="97">
        <f>IF('P13'!I15=0,"",'P13'!I15)</f>
        <v>-123</v>
      </c>
      <c r="H107" s="97">
        <f>IF('P13'!J15=0,"",'P13'!J15)</f>
        <v>123</v>
      </c>
      <c r="I107" s="97">
        <f>IF('P13'!K15=0,"",'P13'!K15)</f>
        <v>160</v>
      </c>
      <c r="J107" s="97">
        <f>IF('P13'!L15=0,"",'P13'!L15)</f>
        <v>-163</v>
      </c>
      <c r="K107" s="97">
        <f>IF('P13'!M15=0,"",'P13'!M15)</f>
        <v>163</v>
      </c>
      <c r="L107" s="97">
        <f>IF('P13'!N15=0,"",'P13'!N15)</f>
        <v>123</v>
      </c>
      <c r="M107" s="97">
        <f>IF('P13'!O15=0,"",'P13'!O15)</f>
        <v>163</v>
      </c>
      <c r="N107" s="97">
        <f>IF('P13'!P15=0,"",'P13'!P15)</f>
        <v>286</v>
      </c>
      <c r="O107" s="94">
        <f>IF('P13'!Q15=0,"",'P13'!Q15)</f>
        <v>302.9713857328428</v>
      </c>
    </row>
    <row r="108" spans="1:16" ht="17.5" x14ac:dyDescent="0.35">
      <c r="A108" s="91">
        <v>8</v>
      </c>
      <c r="B108" s="94">
        <f>IF('P14'!B14="","",'P14'!B14)</f>
        <v>89.78</v>
      </c>
      <c r="C108" s="91" t="str">
        <f>IF('P14'!C14="","",'P14'!C14)</f>
        <v>SM</v>
      </c>
      <c r="D108" s="92">
        <f>IF('P14'!D14="","",'P14'!D14)</f>
        <v>33792</v>
      </c>
      <c r="E108" s="93" t="str">
        <f>IF('P14'!F14="","",'P14'!F14)</f>
        <v>Jonas Hetland Mong</v>
      </c>
      <c r="F108" s="97">
        <f>IF('P14'!H14=0,"",'P14'!H14)</f>
        <v>110</v>
      </c>
      <c r="G108" s="97">
        <f>IF('P14'!I14=0,"",'P14'!I14)</f>
        <v>-115</v>
      </c>
      <c r="H108" s="97">
        <f>IF('P14'!J14=0,"",'P14'!J14)</f>
        <v>115</v>
      </c>
      <c r="I108" s="97">
        <f>IF('P14'!K14=0,"",'P14'!K14)</f>
        <v>135</v>
      </c>
      <c r="J108" s="97">
        <f>IF('P14'!L14=0,"",'P14'!L14)</f>
        <v>141</v>
      </c>
      <c r="K108" s="97">
        <f>IF('P14'!M14=0,"",'P14'!M14)</f>
        <v>-143</v>
      </c>
      <c r="L108" s="97">
        <f>IF('P14'!N14=0,"",'P14'!N14)</f>
        <v>115</v>
      </c>
      <c r="M108" s="97">
        <f>IF('P14'!O14=0,"",'P14'!O14)</f>
        <v>141</v>
      </c>
      <c r="N108" s="97">
        <f>IF('P14'!P14=0,"",'P14'!P14)</f>
        <v>256</v>
      </c>
      <c r="O108" s="94">
        <f>IF('P14'!Q14=0,"",'P14'!Q14)</f>
        <v>296.46045721575825</v>
      </c>
    </row>
    <row r="109" spans="1:16" ht="17.5" x14ac:dyDescent="0.35">
      <c r="A109" s="91">
        <v>9</v>
      </c>
      <c r="B109" s="94">
        <f>IF('P13'!B16="","",'P13'!B16)</f>
        <v>92.74</v>
      </c>
      <c r="C109" s="91" t="str">
        <f>IF('P13'!C16="","",'P13'!C16)</f>
        <v>SM</v>
      </c>
      <c r="D109" s="92">
        <f>IF('P13'!D16="","",'P13'!D16)</f>
        <v>34774</v>
      </c>
      <c r="E109" s="93" t="str">
        <f>IF('P13'!F16="","",'P13'!F16)</f>
        <v>Tore Gjøringbø</v>
      </c>
      <c r="F109" s="97">
        <f>IF('P13'!H16=0,"",'P13'!H16)</f>
        <v>100</v>
      </c>
      <c r="G109" s="97">
        <f>IF('P13'!I16=0,"",'P13'!I16)</f>
        <v>105</v>
      </c>
      <c r="H109" s="97">
        <f>IF('P13'!J16=0,"",'P13'!J16)</f>
        <v>108</v>
      </c>
      <c r="I109" s="97">
        <f>IF('P13'!K16=0,"",'P13'!K16)</f>
        <v>130</v>
      </c>
      <c r="J109" s="97">
        <f>IF('P13'!L16=0,"",'P13'!L16)</f>
        <v>135</v>
      </c>
      <c r="K109" s="97">
        <f>IF('P13'!M16=0,"",'P13'!M16)</f>
        <v>140</v>
      </c>
      <c r="L109" s="97">
        <f>IF('P13'!N16=0,"",'P13'!N16)</f>
        <v>108</v>
      </c>
      <c r="M109" s="97">
        <f>IF('P13'!O16=0,"",'P13'!O16)</f>
        <v>140</v>
      </c>
      <c r="N109" s="97">
        <f>IF('P13'!P16=0,"",'P13'!P16)</f>
        <v>248</v>
      </c>
      <c r="O109" s="94">
        <f>IF('P13'!Q16=0,"",'P13'!Q16)</f>
        <v>283.2435940144336</v>
      </c>
    </row>
    <row r="110" spans="1:16" ht="17.5" x14ac:dyDescent="0.35">
      <c r="A110" s="91">
        <v>10</v>
      </c>
      <c r="B110" s="94">
        <f>IF('P13'!B22="","",'P13'!B22)</f>
        <v>94.26</v>
      </c>
      <c r="C110" s="91" t="str">
        <f>IF('P13'!C22="","",'P13'!C22)</f>
        <v>SM</v>
      </c>
      <c r="D110" s="92" t="str">
        <f>IF('P13'!D22="","",'P13'!D22)</f>
        <v>06..06.92</v>
      </c>
      <c r="E110" s="93" t="str">
        <f>IF('P13'!F22="","",'P13'!F22)</f>
        <v>Birger Welsvik</v>
      </c>
      <c r="F110" s="97">
        <f>IF('P13'!H22=0,"",'P13'!H22)</f>
        <v>100</v>
      </c>
      <c r="G110" s="97">
        <f>IF('P13'!I22=0,"",'P13'!I22)</f>
        <v>105</v>
      </c>
      <c r="H110" s="97">
        <f>IF('P13'!J22=0,"",'P13'!J22)</f>
        <v>110</v>
      </c>
      <c r="I110" s="97">
        <f>IF('P13'!K22=0,"",'P13'!K22)</f>
        <v>132</v>
      </c>
      <c r="J110" s="97">
        <f>IF('P13'!L22=0,"",'P13'!L22)</f>
        <v>-137</v>
      </c>
      <c r="K110" s="97">
        <f>IF('P13'!M22=0,"",'P13'!M22)</f>
        <v>137</v>
      </c>
      <c r="L110" s="97">
        <f>IF('P13'!N22=0,"",'P13'!N22)</f>
        <v>110</v>
      </c>
      <c r="M110" s="97">
        <f>IF('P13'!O22=0,"",'P13'!O22)</f>
        <v>137</v>
      </c>
      <c r="N110" s="97">
        <f>IF('P13'!P22=0,"",'P13'!P22)</f>
        <v>247</v>
      </c>
      <c r="O110" s="94">
        <f>IF('P13'!Q22=0,"",'P13'!Q22)</f>
        <v>280.22143628469496</v>
      </c>
    </row>
    <row r="111" spans="1:16" ht="17.5" x14ac:dyDescent="0.35">
      <c r="A111" s="91">
        <v>11</v>
      </c>
      <c r="B111" s="94">
        <f>IF('P13'!B10="","",'P13'!B10)</f>
        <v>67.86</v>
      </c>
      <c r="C111" s="91" t="str">
        <f>IF('P13'!C10="","",'P13'!C10)</f>
        <v>SM</v>
      </c>
      <c r="D111" s="92">
        <f>IF('P13'!D10="","",'P13'!D10)</f>
        <v>31229</v>
      </c>
      <c r="E111" s="93" t="str">
        <f>IF('P13'!F10="","",'P13'!F10)</f>
        <v>Mauricio Kjeldner</v>
      </c>
      <c r="F111" s="97">
        <f>IF('P13'!H10=0,"",'P13'!H10)</f>
        <v>85</v>
      </c>
      <c r="G111" s="97">
        <f>IF('P13'!I10=0,"",'P13'!I10)</f>
        <v>88</v>
      </c>
      <c r="H111" s="97">
        <f>IF('P13'!J10=0,"",'P13'!J10)</f>
        <v>-91</v>
      </c>
      <c r="I111" s="97">
        <f>IF('P13'!K10=0,"",'P13'!K10)</f>
        <v>112</v>
      </c>
      <c r="J111" s="97">
        <f>IF('P13'!L10=0,"",'P13'!L10)</f>
        <v>116</v>
      </c>
      <c r="K111" s="97">
        <f>IF('P13'!M10=0,"",'P13'!M10)</f>
        <v>118</v>
      </c>
      <c r="L111" s="97">
        <f>IF('P13'!N10=0,"",'P13'!N10)</f>
        <v>88</v>
      </c>
      <c r="M111" s="97">
        <f>IF('P13'!O10=0,"",'P13'!O10)</f>
        <v>118</v>
      </c>
      <c r="N111" s="97">
        <f>IF('P13'!P10=0,"",'P13'!P10)</f>
        <v>206</v>
      </c>
      <c r="O111" s="94">
        <f>IF('P13'!Q10=0,"",'P13'!Q10)</f>
        <v>276.64890488942257</v>
      </c>
    </row>
    <row r="112" spans="1:16" ht="17.5" x14ac:dyDescent="0.35">
      <c r="A112" s="91">
        <v>12</v>
      </c>
      <c r="B112" s="94">
        <f>IF('P13'!B11="","",'P13'!B11)</f>
        <v>88.52</v>
      </c>
      <c r="C112" s="91" t="str">
        <f>IF('P13'!C11="","",'P13'!C11)</f>
        <v>SM</v>
      </c>
      <c r="D112" s="92">
        <f>IF('P13'!D11="","",'P13'!D11)</f>
        <v>34617</v>
      </c>
      <c r="E112" s="93" t="str">
        <f>IF('P13'!F11="","",'P13'!F11)</f>
        <v>Lars Espedal</v>
      </c>
      <c r="F112" s="97">
        <f>IF('P13'!H11=0,"",'P13'!H11)</f>
        <v>102</v>
      </c>
      <c r="G112" s="97">
        <f>IF('P13'!I11=0,"",'P13'!I11)</f>
        <v>107</v>
      </c>
      <c r="H112" s="97">
        <f>IF('P13'!J11=0,"",'P13'!J11)</f>
        <v>-111</v>
      </c>
      <c r="I112" s="97">
        <f>IF('P13'!K11=0,"",'P13'!K11)</f>
        <v>121</v>
      </c>
      <c r="J112" s="97">
        <f>IF('P13'!L11=0,"",'P13'!L11)</f>
        <v>126</v>
      </c>
      <c r="K112" s="97">
        <f>IF('P13'!M11=0,"",'P13'!M11)</f>
        <v>130</v>
      </c>
      <c r="L112" s="97">
        <f>IF('P13'!N11=0,"",'P13'!N11)</f>
        <v>107</v>
      </c>
      <c r="M112" s="97">
        <f>IF('P13'!O11=0,"",'P13'!O11)</f>
        <v>130</v>
      </c>
      <c r="N112" s="97">
        <f>IF('P13'!P11=0,"",'P13'!P11)</f>
        <v>237</v>
      </c>
      <c r="O112" s="94">
        <f>IF('P13'!Q11=0,"",'P13'!Q11)</f>
        <v>276.17911909777331</v>
      </c>
    </row>
    <row r="113" spans="1:16" ht="17.5" x14ac:dyDescent="0.35">
      <c r="A113" s="91">
        <v>13</v>
      </c>
      <c r="B113" s="94">
        <f>IF('P13'!B21="","",'P13'!B21)</f>
        <v>101.48</v>
      </c>
      <c r="C113" s="91" t="str">
        <f>IF('P13'!C21="","",'P13'!C21)</f>
        <v>SM</v>
      </c>
      <c r="D113" s="92">
        <f>IF('P13'!D21="","",'P13'!D21)</f>
        <v>34808</v>
      </c>
      <c r="E113" s="93" t="str">
        <f>IF('P13'!F21="","",'P13'!F21)</f>
        <v>Evald Osnes Devik</v>
      </c>
      <c r="F113" s="97">
        <f>IF('P13'!H21=0,"",'P13'!H21)</f>
        <v>100</v>
      </c>
      <c r="G113" s="97">
        <f>IF('P13'!I21=0,"",'P13'!I21)</f>
        <v>105</v>
      </c>
      <c r="H113" s="97">
        <f>IF('P13'!J21=0,"",'P13'!J21)</f>
        <v>108</v>
      </c>
      <c r="I113" s="97">
        <f>IF('P13'!K21=0,"",'P13'!K21)</f>
        <v>128</v>
      </c>
      <c r="J113" s="97">
        <f>IF('P13'!L21=0,"",'P13'!L21)</f>
        <v>135</v>
      </c>
      <c r="K113" s="97">
        <f>IF('P13'!M21=0,"",'P13'!M21)</f>
        <v>140</v>
      </c>
      <c r="L113" s="97">
        <f>IF('P13'!N21=0,"",'P13'!N21)</f>
        <v>108</v>
      </c>
      <c r="M113" s="97">
        <f>IF('P13'!O21=0,"",'P13'!O21)</f>
        <v>140</v>
      </c>
      <c r="N113" s="97">
        <f>IF('P13'!P21=0,"",'P13'!P21)</f>
        <v>248</v>
      </c>
      <c r="O113" s="94">
        <f>IF('P13'!Q21=0,"",'P13'!Q21)</f>
        <v>273.53629410528174</v>
      </c>
    </row>
    <row r="114" spans="1:16" ht="17.5" x14ac:dyDescent="0.35">
      <c r="A114" s="91">
        <v>14</v>
      </c>
      <c r="B114" s="94">
        <f>IF('P13'!B14="","",'P13'!B14)</f>
        <v>73.459999999999994</v>
      </c>
      <c r="C114" s="91" t="str">
        <f>IF('P13'!C14="","",'P13'!C14)</f>
        <v>SM</v>
      </c>
      <c r="D114" s="92">
        <f>IF('P13'!D14="","",'P13'!D14)</f>
        <v>35283</v>
      </c>
      <c r="E114" s="93" t="str">
        <f>IF('P13'!F14="","",'P13'!F14)</f>
        <v>Jonas Grønstad</v>
      </c>
      <c r="F114" s="97">
        <f>IF('P13'!H14=0,"",'P13'!H14)</f>
        <v>92</v>
      </c>
      <c r="G114" s="97">
        <f>IF('P13'!I14=0,"",'P13'!I14)</f>
        <v>96</v>
      </c>
      <c r="H114" s="97">
        <f>IF('P13'!J14=0,"",'P13'!J14)</f>
        <v>100</v>
      </c>
      <c r="I114" s="97">
        <f>IF('P13'!K14=0,"",'P13'!K14)</f>
        <v>107</v>
      </c>
      <c r="J114" s="97">
        <f>IF('P13'!L14=0,"",'P13'!L14)</f>
        <v>-112</v>
      </c>
      <c r="K114" s="97">
        <f>IF('P13'!M14=0,"",'P13'!M14)</f>
        <v>-116</v>
      </c>
      <c r="L114" s="97">
        <f>IF('P13'!N14=0,"",'P13'!N14)</f>
        <v>100</v>
      </c>
      <c r="M114" s="97">
        <f>IF('P13'!O14=0,"",'P13'!O14)</f>
        <v>107</v>
      </c>
      <c r="N114" s="97">
        <f>IF('P13'!P14=0,"",'P13'!P14)</f>
        <v>207</v>
      </c>
      <c r="O114" s="94">
        <f>IF('P13'!Q14=0,"",'P13'!Q14)</f>
        <v>265.18633702271575</v>
      </c>
    </row>
    <row r="115" spans="1:16" ht="17.5" x14ac:dyDescent="0.35">
      <c r="A115" s="91">
        <v>15</v>
      </c>
      <c r="B115" s="94">
        <f>IF('P13'!B17="","",'P13'!B17)</f>
        <v>99.54</v>
      </c>
      <c r="C115" s="91" t="str">
        <f>IF('P13'!C17="","",'P13'!C17)</f>
        <v>SM</v>
      </c>
      <c r="D115" s="92">
        <f>IF('P13'!D17="","",'P13'!D17)</f>
        <v>33051</v>
      </c>
      <c r="E115" s="93" t="str">
        <f>IF('P13'!F17="","",'P13'!F17)</f>
        <v>Sebastian Fløysvik</v>
      </c>
      <c r="F115" s="97">
        <f>IF('P13'!H17=0,"",'P13'!H17)</f>
        <v>95</v>
      </c>
      <c r="G115" s="97">
        <f>IF('P13'!I17=0,"",'P13'!I17)</f>
        <v>102</v>
      </c>
      <c r="H115" s="97">
        <f>IF('P13'!J17=0,"",'P13'!J17)</f>
        <v>-106</v>
      </c>
      <c r="I115" s="97">
        <f>IF('P13'!K17=0,"",'P13'!K17)</f>
        <v>130</v>
      </c>
      <c r="J115" s="97">
        <f>IF('P13'!L17=0,"",'P13'!L17)</f>
        <v>-137</v>
      </c>
      <c r="K115" s="97">
        <f>IF('P13'!M17=0,"",'P13'!M17)</f>
        <v>-140</v>
      </c>
      <c r="L115" s="97">
        <f>IF('P13'!N17=0,"",'P13'!N17)</f>
        <v>102</v>
      </c>
      <c r="M115" s="97">
        <f>IF('P13'!O17=0,"",'P13'!O17)</f>
        <v>130</v>
      </c>
      <c r="N115" s="97">
        <f>IF('P13'!P17=0,"",'P13'!P17)</f>
        <v>232</v>
      </c>
      <c r="O115" s="94">
        <f>IF('P13'!Q17=0,"",'P13'!Q17)</f>
        <v>257.69350863858767</v>
      </c>
    </row>
    <row r="116" spans="1:16" ht="17.5" x14ac:dyDescent="0.35">
      <c r="A116" s="91"/>
      <c r="B116" s="94">
        <f>IF('P13'!B19="","",'P13'!B19)</f>
        <v>101.36</v>
      </c>
      <c r="C116" s="91" t="str">
        <f>IF('P13'!C19="","",'P13'!C19)</f>
        <v>SM</v>
      </c>
      <c r="D116" s="92">
        <f>IF('P13'!D19="","",'P13'!D19)</f>
        <v>30743</v>
      </c>
      <c r="E116" s="93" t="str">
        <f>IF('P13'!F19="","",'P13'!F19)</f>
        <v>Ørjan Hagelund</v>
      </c>
      <c r="F116" s="97">
        <f>IF('P13'!H19=0,"",'P13'!H19)</f>
        <v>-118</v>
      </c>
      <c r="G116" s="97">
        <f>IF('P13'!I19=0,"",'P13'!I19)</f>
        <v>118</v>
      </c>
      <c r="H116" s="97">
        <f>IF('P13'!J19=0,"",'P13'!J19)</f>
        <v>121</v>
      </c>
      <c r="I116" s="97">
        <f>IF('P13'!K19=0,"",'P13'!K19)</f>
        <v>-140</v>
      </c>
      <c r="J116" s="97">
        <f>IF('P13'!L19=0,"",'P13'!L19)</f>
        <v>-140</v>
      </c>
      <c r="K116" s="97" t="str">
        <f>IF('P13'!M19=0,"",'P13'!M19)</f>
        <v>-</v>
      </c>
      <c r="L116" s="97">
        <f>IF('P13'!N19=0,"",'P13'!N19)</f>
        <v>121</v>
      </c>
      <c r="M116" s="97" t="str">
        <f>IF('P13'!O19=0,"",'P13'!O19)</f>
        <v/>
      </c>
      <c r="N116" s="97" t="str">
        <f>IF('P13'!P19=0,"",'P13'!P19)</f>
        <v/>
      </c>
      <c r="O116" s="94" t="str">
        <f>IF('P13'!Q19=0,"",'P13'!Q19)</f>
        <v/>
      </c>
    </row>
    <row r="117" spans="1:16" s="45" customFormat="1" ht="25" x14ac:dyDescent="0.5">
      <c r="A117" s="216" t="s">
        <v>103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183"/>
    </row>
    <row r="118" spans="1:16" s="99" customFormat="1" ht="18" x14ac:dyDescent="0.4">
      <c r="A118" s="91">
        <v>1</v>
      </c>
      <c r="B118" s="94">
        <f>IF('P3'!B14="","",'P3'!B14)</f>
        <v>76.86</v>
      </c>
      <c r="C118" s="91" t="str">
        <f>IF('P3'!C14="","",'P3'!C14)</f>
        <v>M5</v>
      </c>
      <c r="D118" s="92">
        <f>IF('P3'!D14="","",'P3'!D14)</f>
        <v>23444</v>
      </c>
      <c r="E118" s="93" t="str">
        <f>IF('P3'!F14="","",'P3'!F14)</f>
        <v>Atle Rønning Kauppinen</v>
      </c>
      <c r="F118" s="97">
        <f>IF('P3'!H14=0,"",'P3'!H14)</f>
        <v>90</v>
      </c>
      <c r="G118" s="97">
        <f>IF('P3'!I14=0,"",'P3'!I14)</f>
        <v>-94</v>
      </c>
      <c r="H118" s="97">
        <f>IF('P3'!J14=0,"",'P3'!J14)</f>
        <v>94</v>
      </c>
      <c r="I118" s="97">
        <f>IF('P3'!K14=0,"",'P3'!K14)</f>
        <v>118</v>
      </c>
      <c r="J118" s="97">
        <f>IF('P3'!L14=0,"",'P3'!L14)</f>
        <v>122</v>
      </c>
      <c r="K118" s="97">
        <f>IF('P3'!M14=0,"",'P3'!M14)</f>
        <v>-125</v>
      </c>
      <c r="L118" s="97">
        <f>IF('P3'!N14=0,"",'P3'!N14)</f>
        <v>94</v>
      </c>
      <c r="M118" s="97">
        <f>IF('P3'!O14=0,"",'P3'!O14)</f>
        <v>122</v>
      </c>
      <c r="N118" s="97">
        <f>IF('P3'!P14=0,"",'P3'!P14)</f>
        <v>216</v>
      </c>
      <c r="O118" s="94">
        <f>IF('P3'!R14=0,"",'P3'!R14)</f>
        <v>373.76380829002863</v>
      </c>
    </row>
    <row r="119" spans="1:16" s="99" customFormat="1" ht="18" x14ac:dyDescent="0.4">
      <c r="A119" s="91">
        <v>2</v>
      </c>
      <c r="B119" s="94">
        <f>IF('P3'!B9="","",'P3'!B9)</f>
        <v>87.64</v>
      </c>
      <c r="C119" s="91" t="str">
        <f>IF('P3'!C9="","",'P3'!C9)</f>
        <v>M5</v>
      </c>
      <c r="D119" s="92">
        <f>IF('P3'!D9="","",'P3'!D9)</f>
        <v>23084</v>
      </c>
      <c r="E119" s="93" t="str">
        <f>IF('P3'!F9="","",'P3'!F9)</f>
        <v>Bjørnar Olsen</v>
      </c>
      <c r="F119" s="97">
        <f>IF('P3'!H9=0,"",'P3'!H9)</f>
        <v>98</v>
      </c>
      <c r="G119" s="97">
        <f>IF('P3'!I9=0,"",'P3'!I9)</f>
        <v>104</v>
      </c>
      <c r="H119" s="97">
        <f>IF('P3'!J9=0,"",'P3'!J9)</f>
        <v>-105</v>
      </c>
      <c r="I119" s="97">
        <f>IF('P3'!K9=0,"",'P3'!K9)</f>
        <v>115</v>
      </c>
      <c r="J119" s="97">
        <f>IF('P3'!L9=0,"",'P3'!L9)</f>
        <v>-121</v>
      </c>
      <c r="K119" s="97">
        <f>IF('P3'!M9=0,"",'P3'!M9)</f>
        <v>122</v>
      </c>
      <c r="L119" s="97">
        <f>IF('P3'!N9=0,"",'P3'!N9)</f>
        <v>104</v>
      </c>
      <c r="M119" s="97">
        <f>IF('P3'!O9=0,"",'P3'!O9)</f>
        <v>122</v>
      </c>
      <c r="N119" s="97">
        <f>IF('P3'!P9=0,"",'P3'!P9)</f>
        <v>226</v>
      </c>
      <c r="O119" s="94">
        <f>IF('P3'!R9=0,"",'P3'!R9)</f>
        <v>373.27751058250925</v>
      </c>
    </row>
    <row r="120" spans="1:16" s="99" customFormat="1" ht="18" x14ac:dyDescent="0.4">
      <c r="A120" s="91">
        <v>3</v>
      </c>
      <c r="B120" s="94">
        <f>IF('P14'!B10="","",'P14'!B10)</f>
        <v>74.819999999999993</v>
      </c>
      <c r="C120" s="91" t="str">
        <f>IF('P14'!C10="","",'P14'!C10)</f>
        <v>M2</v>
      </c>
      <c r="D120" s="92">
        <f>IF('P14'!D10="","",'P14'!D10)</f>
        <v>28656</v>
      </c>
      <c r="E120" s="93" t="str">
        <f>IF('P14'!F10="","",'P14'!F10)</f>
        <v>Ronny Matnisdal</v>
      </c>
      <c r="F120" s="97">
        <f>IF('P14'!H10=0,"",'P14'!H10)</f>
        <v>115</v>
      </c>
      <c r="G120" s="97">
        <f>IF('P14'!I10=0,"",'P14'!I10)</f>
        <v>120</v>
      </c>
      <c r="H120" s="97">
        <f>IF('P14'!J10=0,"",'P14'!J10)</f>
        <v>-123</v>
      </c>
      <c r="I120" s="97">
        <f>IF('P14'!K10=0,"",'P14'!K10)</f>
        <v>130</v>
      </c>
      <c r="J120" s="97">
        <f>IF('P14'!L10=0,"",'P14'!L10)</f>
        <v>135</v>
      </c>
      <c r="K120" s="97">
        <f>IF('P14'!M10=0,"",'P14'!M10)</f>
        <v>-140</v>
      </c>
      <c r="L120" s="97">
        <f>IF('P14'!N10=0,"",'P14'!N10)</f>
        <v>120</v>
      </c>
      <c r="M120" s="97">
        <f>IF('P14'!O10=0,"",'P14'!O10)</f>
        <v>135</v>
      </c>
      <c r="N120" s="97">
        <f>IF('P14'!P10=0,"",'P14'!P10)</f>
        <v>255</v>
      </c>
      <c r="O120" s="94">
        <f>IF('P14'!R10=0,"",'P14'!R10)</f>
        <v>371.49836579572406</v>
      </c>
    </row>
    <row r="121" spans="1:16" s="99" customFormat="1" ht="18" x14ac:dyDescent="0.4">
      <c r="A121" s="91">
        <v>4</v>
      </c>
      <c r="B121" s="94">
        <f>IF('P3'!B15="","",'P3'!B15)</f>
        <v>99.38</v>
      </c>
      <c r="C121" s="91" t="str">
        <f>IF('P3'!C15="","",'P3'!C15)</f>
        <v>M4</v>
      </c>
      <c r="D121" s="92">
        <f>IF('P3'!D15="","",'P3'!D15)</f>
        <v>24011</v>
      </c>
      <c r="E121" s="93" t="str">
        <f>IF('P3'!F15="","",'P3'!F15)</f>
        <v>Alexander Bahmanyar</v>
      </c>
      <c r="F121" s="97">
        <f>IF('P3'!H15=0,"",'P3'!H15)</f>
        <v>95</v>
      </c>
      <c r="G121" s="97">
        <f>IF('P3'!I15=0,"",'P3'!I15)</f>
        <v>98</v>
      </c>
      <c r="H121" s="97">
        <f>IF('P3'!J15=0,"",'P3'!J15)</f>
        <v>-101</v>
      </c>
      <c r="I121" s="97">
        <f>IF('P3'!K15=0,"",'P3'!K15)</f>
        <v>127</v>
      </c>
      <c r="J121" s="97">
        <f>IF('P3'!L15=0,"",'P3'!L15)</f>
        <v>131</v>
      </c>
      <c r="K121" s="97">
        <f>IF('P3'!M15=0,"",'P3'!M15)</f>
        <v>-137</v>
      </c>
      <c r="L121" s="97">
        <f>IF('P3'!N15=0,"",'P3'!N15)</f>
        <v>98</v>
      </c>
      <c r="M121" s="97">
        <f>IF('P3'!O15=0,"",'P3'!O15)</f>
        <v>131</v>
      </c>
      <c r="N121" s="97">
        <f>IF('P3'!P15=0,"",'P3'!P15)</f>
        <v>229</v>
      </c>
      <c r="O121" s="94">
        <f>IF('P3'!R15=0,"",'P3'!R15)</f>
        <v>346.3923172104212</v>
      </c>
    </row>
    <row r="122" spans="1:16" s="99" customFormat="1" ht="18" x14ac:dyDescent="0.4">
      <c r="A122" s="91">
        <v>5</v>
      </c>
      <c r="B122" s="94">
        <f>IF('P14'!B9="","",'P14'!B9)</f>
        <v>103.38</v>
      </c>
      <c r="C122" s="91" t="str">
        <f>IF('P14'!C9="","",'P14'!C9)</f>
        <v>M2</v>
      </c>
      <c r="D122" s="92">
        <f>IF('P14'!D9="","",'P14'!D9)</f>
        <v>27849</v>
      </c>
      <c r="E122" s="93" t="str">
        <f>IF('P14'!F9="","",'P14'!F9)</f>
        <v>Børge Aadland</v>
      </c>
      <c r="F122" s="97">
        <f>IF('P14'!H9=0,"",'P14'!H9)</f>
        <v>107</v>
      </c>
      <c r="G122" s="97">
        <f>IF('P14'!I9=0,"",'P14'!I9)</f>
        <v>111</v>
      </c>
      <c r="H122" s="97">
        <f>IF('P14'!J9=0,"",'P14'!J9)</f>
        <v>-114</v>
      </c>
      <c r="I122" s="97">
        <f>IF('P14'!K9=0,"",'P14'!K9)</f>
        <v>148</v>
      </c>
      <c r="J122" s="97">
        <f>IF('P14'!L9=0,"",'P14'!L9)</f>
        <v>153</v>
      </c>
      <c r="K122" s="97">
        <f>IF('P14'!M9=0,"",'P14'!M9)</f>
        <v>157</v>
      </c>
      <c r="L122" s="97">
        <f>IF('P14'!N9=0,"",'P14'!N9)</f>
        <v>111</v>
      </c>
      <c r="M122" s="97">
        <f>IF('P14'!O9=0,"",'P14'!O9)</f>
        <v>157</v>
      </c>
      <c r="N122" s="97">
        <f>IF('P14'!P9=0,"",'P14'!P9)</f>
        <v>268</v>
      </c>
      <c r="O122" s="94">
        <f>IF('P14'!R9=0,"",'P14'!R9)</f>
        <v>345.3597584929542</v>
      </c>
    </row>
    <row r="123" spans="1:16" s="99" customFormat="1" ht="18" x14ac:dyDescent="0.4">
      <c r="A123" s="91">
        <v>6</v>
      </c>
      <c r="B123" s="94">
        <f>IF('P3'!B17="","",'P3'!B17)</f>
        <v>102.44</v>
      </c>
      <c r="C123" s="91" t="str">
        <f>IF('P3'!C17="","",'P3'!C17)</f>
        <v>M2</v>
      </c>
      <c r="D123" s="92">
        <f>IF('P3'!D17="","",'P3'!D17)</f>
        <v>27849</v>
      </c>
      <c r="E123" s="93" t="str">
        <f>IF('P3'!F17="","",'P3'!F17)</f>
        <v>Børge Aadland</v>
      </c>
      <c r="F123" s="97">
        <f>IF('P3'!H17=0,"",'P3'!H17)</f>
        <v>-108</v>
      </c>
      <c r="G123" s="97">
        <f>IF('P3'!I17=0,"",'P3'!I17)</f>
        <v>110</v>
      </c>
      <c r="H123" s="97">
        <f>IF('P3'!J17=0,"",'P3'!J17)</f>
        <v>113</v>
      </c>
      <c r="I123" s="97">
        <f>IF('P3'!K17=0,"",'P3'!K17)</f>
        <v>145</v>
      </c>
      <c r="J123" s="97">
        <f>IF('P3'!L17=0,"",'P3'!L17)</f>
        <v>151</v>
      </c>
      <c r="K123" s="97" t="str">
        <f>IF('P3'!M17=0,"",'P3'!M17)</f>
        <v>-</v>
      </c>
      <c r="L123" s="97">
        <f>IF('P3'!N17=0,"",'P3'!N17)</f>
        <v>113</v>
      </c>
      <c r="M123" s="97">
        <f>IF('P3'!O17=0,"",'P3'!O17)</f>
        <v>151</v>
      </c>
      <c r="N123" s="97">
        <f>IF('P3'!P17=0,"",'P3'!P17)</f>
        <v>264</v>
      </c>
      <c r="O123" s="94">
        <f>IF('P3'!R17=0,"",'P3'!R17)</f>
        <v>341.29035481426075</v>
      </c>
    </row>
    <row r="124" spans="1:16" s="99" customFormat="1" ht="18" x14ac:dyDescent="0.4">
      <c r="A124" s="91">
        <v>7</v>
      </c>
      <c r="B124" s="94">
        <f>IF('P3'!B16="","",'P3'!B16)</f>
        <v>99.54</v>
      </c>
      <c r="C124" s="91" t="str">
        <f>IF('P3'!C16="","",'P3'!C16)</f>
        <v>M7</v>
      </c>
      <c r="D124" s="92">
        <f>IF('P3'!D16="","",'P3'!D16)</f>
        <v>18809</v>
      </c>
      <c r="E124" s="93" t="str">
        <f>IF('P3'!F16="","",'P3'!F16)</f>
        <v>Terje Grimstad</v>
      </c>
      <c r="F124" s="97">
        <f>IF('P3'!H16=0,"",'P3'!H16)</f>
        <v>70</v>
      </c>
      <c r="G124" s="97">
        <f>IF('P3'!I16=0,"",'P3'!I16)</f>
        <v>75</v>
      </c>
      <c r="H124" s="97">
        <f>IF('P3'!J16=0,"",'P3'!J16)</f>
        <v>-80</v>
      </c>
      <c r="I124" s="97">
        <f>IF('P3'!K16=0,"",'P3'!K16)</f>
        <v>90</v>
      </c>
      <c r="J124" s="97">
        <f>IF('P3'!L16=0,"",'P3'!L16)</f>
        <v>95</v>
      </c>
      <c r="K124" s="97">
        <f>IF('P3'!M16=0,"",'P3'!M16)</f>
        <v>-101</v>
      </c>
      <c r="L124" s="97">
        <f>IF('P3'!N16=0,"",'P3'!N16)</f>
        <v>75</v>
      </c>
      <c r="M124" s="97">
        <f>IF('P3'!O16=0,"",'P3'!O16)</f>
        <v>95</v>
      </c>
      <c r="N124" s="97">
        <f>IF('P3'!P16=0,"",'P3'!P16)</f>
        <v>170</v>
      </c>
      <c r="O124" s="94">
        <f>IF('P3'!R16=0,"",'P3'!R16)</f>
        <v>335.92348197227614</v>
      </c>
    </row>
    <row r="125" spans="1:16" s="99" customFormat="1" ht="18" x14ac:dyDescent="0.4">
      <c r="A125" s="91">
        <v>8</v>
      </c>
      <c r="B125" s="94">
        <f>IF('P2'!B12="","",'P2'!B12)</f>
        <v>105.7</v>
      </c>
      <c r="C125" s="91" t="str">
        <f>IF('P2'!C12="","",'P2'!C12)</f>
        <v>M9</v>
      </c>
      <c r="D125" s="92">
        <f>IF('P2'!D12="","",'P2'!D12)</f>
        <v>16053</v>
      </c>
      <c r="E125" s="93" t="str">
        <f>IF('P2'!F12="","",'P2'!F12)</f>
        <v>Kolbjørn Bjerkholt</v>
      </c>
      <c r="F125" s="97">
        <f>IF('P2'!H12=0,"",'P2'!H12)</f>
        <v>55</v>
      </c>
      <c r="G125" s="97">
        <f>IF('P2'!I12=0,"",'P2'!I12)</f>
        <v>60</v>
      </c>
      <c r="H125" s="97">
        <f>IF('P2'!J12=0,"",'P2'!J12)</f>
        <v>62</v>
      </c>
      <c r="I125" s="97">
        <f>IF('P2'!K12=0,"",'P2'!K12)</f>
        <v>70</v>
      </c>
      <c r="J125" s="97">
        <f>IF('P2'!L12=0,"",'P2'!L12)</f>
        <v>75</v>
      </c>
      <c r="K125" s="97">
        <f>IF('P2'!M12=0,"",'P2'!M12)</f>
        <v>78</v>
      </c>
      <c r="L125" s="97">
        <f>IF('P2'!N12=0,"",'P2'!N12)</f>
        <v>62</v>
      </c>
      <c r="M125" s="97">
        <f>IF('P2'!O12=0,"",'P2'!O12)</f>
        <v>78</v>
      </c>
      <c r="N125" s="97">
        <f>IF('P2'!P12=0,"",'P2'!P12)</f>
        <v>140</v>
      </c>
      <c r="O125" s="94">
        <f>IF('P2'!R12=0,"",'P2'!R12)</f>
        <v>332.08656389764974</v>
      </c>
    </row>
    <row r="126" spans="1:16" s="99" customFormat="1" ht="18" x14ac:dyDescent="0.4">
      <c r="A126" s="91">
        <v>9</v>
      </c>
      <c r="B126" s="94">
        <f>IF('P2'!B16="","",'P2'!B16)</f>
        <v>82.4</v>
      </c>
      <c r="C126" s="91" t="str">
        <f>IF('P2'!C16="","",'P2'!C16)</f>
        <v>M3</v>
      </c>
      <c r="D126" s="92">
        <f>IF('P2'!D16="","",'P2'!D16)</f>
        <v>25993</v>
      </c>
      <c r="E126" s="93" t="str">
        <f>IF('P2'!F16="","",'P2'!F16)</f>
        <v>Thorkild Larsen</v>
      </c>
      <c r="F126" s="97">
        <f>IF('P2'!H16=0,"",'P2'!H16)</f>
        <v>85</v>
      </c>
      <c r="G126" s="97">
        <f>IF('P2'!I16=0,"",'P2'!I16)</f>
        <v>90</v>
      </c>
      <c r="H126" s="97">
        <f>IF('P2'!J16=0,"",'P2'!J16)</f>
        <v>93</v>
      </c>
      <c r="I126" s="97">
        <f>IF('P2'!K16=0,"",'P2'!K16)</f>
        <v>103</v>
      </c>
      <c r="J126" s="97">
        <f>IF('P2'!L16=0,"",'P2'!L16)</f>
        <v>108</v>
      </c>
      <c r="K126" s="97">
        <f>IF('P2'!M16=0,"",'P2'!M16)</f>
        <v>111</v>
      </c>
      <c r="L126" s="97">
        <f>IF('P2'!N16=0,"",'P2'!N16)</f>
        <v>93</v>
      </c>
      <c r="M126" s="97">
        <f>IF('P2'!O16=0,"",'P2'!O16)</f>
        <v>111</v>
      </c>
      <c r="N126" s="97">
        <f>IF('P2'!P16=0,"",'P2'!P16)</f>
        <v>204</v>
      </c>
      <c r="O126" s="94">
        <f>IF('P2'!R16=0,"",'P2'!R16)</f>
        <v>306.84883341436819</v>
      </c>
    </row>
    <row r="127" spans="1:16" s="99" customFormat="1" ht="18" x14ac:dyDescent="0.4">
      <c r="A127" s="91">
        <v>10</v>
      </c>
      <c r="B127" s="94">
        <f>IF('P3'!B11="","",'P3'!B11)</f>
        <v>95.78</v>
      </c>
      <c r="C127" s="91" t="str">
        <f>IF('P3'!C11="","",'P3'!C11)</f>
        <v>M5</v>
      </c>
      <c r="D127" s="92">
        <f>IF('P3'!D11="","",'P3'!D11)</f>
        <v>22864</v>
      </c>
      <c r="E127" s="93" t="str">
        <f>IF('P3'!F11="","",'P3'!F11)</f>
        <v>Petter N. Sæterdal</v>
      </c>
      <c r="F127" s="97">
        <f>IF('P3'!H11=0,"",'P3'!H11)</f>
        <v>80</v>
      </c>
      <c r="G127" s="97" t="str">
        <f>IF('P3'!I11=0,"",'P3'!I11)</f>
        <v>-</v>
      </c>
      <c r="H127" s="97" t="str">
        <f>IF('P3'!J11=0,"",'P3'!J11)</f>
        <v>-</v>
      </c>
      <c r="I127" s="97">
        <f>IF('P3'!K11=0,"",'P3'!K11)</f>
        <v>100</v>
      </c>
      <c r="J127" s="97">
        <f>IF('P3'!L11=0,"",'P3'!L11)</f>
        <v>106</v>
      </c>
      <c r="K127" s="97">
        <f>IF('P3'!M11=0,"",'P3'!M11)</f>
        <v>-110</v>
      </c>
      <c r="L127" s="97">
        <f>IF('P3'!N11=0,"",'P3'!N11)</f>
        <v>80</v>
      </c>
      <c r="M127" s="97">
        <f>IF('P3'!O11=0,"",'P3'!O11)</f>
        <v>106</v>
      </c>
      <c r="N127" s="97">
        <f>IF('P3'!P11=0,"",'P3'!P11)</f>
        <v>186</v>
      </c>
      <c r="O127" s="94">
        <f>IF('P3'!R11=0,"",'P3'!R11)</f>
        <v>301.29347987263151</v>
      </c>
    </row>
    <row r="128" spans="1:16" s="99" customFormat="1" ht="18" x14ac:dyDescent="0.4">
      <c r="A128" s="91">
        <v>11</v>
      </c>
      <c r="B128" s="94">
        <f>IF('P2'!B11="","",'P2'!B11)</f>
        <v>92.7</v>
      </c>
      <c r="C128" s="91" t="str">
        <f>IF('P2'!C11="","",'P2'!C11)</f>
        <v>M7</v>
      </c>
      <c r="D128" s="92">
        <f>IF('P2'!D11="","",'P2'!D11)</f>
        <v>19656</v>
      </c>
      <c r="E128" s="93" t="str">
        <f>IF('P2'!F11="","",'P2'!F11)</f>
        <v>Johan Thonerud</v>
      </c>
      <c r="F128" s="97">
        <f>IF('P2'!H11=0,"",'P2'!H11)</f>
        <v>66</v>
      </c>
      <c r="G128" s="97">
        <f>IF('P2'!I11=0,"",'P2'!I11)</f>
        <v>69</v>
      </c>
      <c r="H128" s="97">
        <f>IF('P2'!J11=0,"",'P2'!J11)</f>
        <v>71</v>
      </c>
      <c r="I128" s="97">
        <f>IF('P2'!K11=0,"",'P2'!K11)</f>
        <v>76</v>
      </c>
      <c r="J128" s="97">
        <f>IF('P2'!L11=0,"",'P2'!L11)</f>
        <v>81</v>
      </c>
      <c r="K128" s="97">
        <f>IF('P2'!M11=0,"",'P2'!M11)</f>
        <v>84</v>
      </c>
      <c r="L128" s="97">
        <f>IF('P2'!N11=0,"",'P2'!N11)</f>
        <v>71</v>
      </c>
      <c r="M128" s="97">
        <f>IF('P2'!O11=0,"",'P2'!O11)</f>
        <v>84</v>
      </c>
      <c r="N128" s="97">
        <f>IF('P2'!P11=0,"",'P2'!P11)</f>
        <v>155</v>
      </c>
      <c r="O128" s="94">
        <f>IF('P2'!R11=0,"",'P2'!R11)</f>
        <v>300.82337287323912</v>
      </c>
    </row>
    <row r="129" spans="1:17" s="99" customFormat="1" ht="18" x14ac:dyDescent="0.4">
      <c r="A129" s="91">
        <v>12</v>
      </c>
      <c r="B129" s="94">
        <f>IF('P3'!B10="","",'P3'!B10)</f>
        <v>95.32</v>
      </c>
      <c r="C129" s="91" t="str">
        <f>IF('P3'!C10="","",'P3'!C10)</f>
        <v>M9</v>
      </c>
      <c r="D129" s="92">
        <f>IF('P3'!D10="","",'P3'!D10)</f>
        <v>16309</v>
      </c>
      <c r="E129" s="93" t="str">
        <f>IF('P3'!F10="","",'P3'!F10)</f>
        <v>Øistein Smith Larsen</v>
      </c>
      <c r="F129" s="97">
        <f>IF('P3'!H10=0,"",'P3'!H10)</f>
        <v>48</v>
      </c>
      <c r="G129" s="97">
        <f>IF('P3'!I10=0,"",'P3'!I10)</f>
        <v>-51</v>
      </c>
      <c r="H129" s="97" t="str">
        <f>IF('P3'!J10=0,"",'P3'!J10)</f>
        <v>-</v>
      </c>
      <c r="I129" s="97">
        <f>IF('P3'!K10=0,"",'P3'!K10)</f>
        <v>68</v>
      </c>
      <c r="J129" s="97">
        <f>IF('P3'!L10=0,"",'P3'!L10)</f>
        <v>72</v>
      </c>
      <c r="K129" s="97">
        <f>IF('P3'!M10=0,"",'P3'!M10)</f>
        <v>-75</v>
      </c>
      <c r="L129" s="97">
        <f>IF('P3'!N10=0,"",'P3'!N10)</f>
        <v>48</v>
      </c>
      <c r="M129" s="97">
        <f>IF('P3'!O10=0,"",'P3'!O10)</f>
        <v>72</v>
      </c>
      <c r="N129" s="97">
        <f>IF('P3'!P10=0,"",'P3'!P10)</f>
        <v>120</v>
      </c>
      <c r="O129" s="94">
        <f>IF('P3'!R10=0,"",'P3'!R10)</f>
        <v>286.9144629531919</v>
      </c>
    </row>
    <row r="130" spans="1:17" ht="17.5" x14ac:dyDescent="0.35">
      <c r="A130" s="91">
        <v>13</v>
      </c>
      <c r="B130" s="94">
        <f>IF('P3'!B12="","",'P3'!B12)</f>
        <v>84.82</v>
      </c>
      <c r="C130" s="91" t="str">
        <f>IF('P3'!C12="","",'P3'!C12)</f>
        <v>M8</v>
      </c>
      <c r="D130" s="92">
        <f>IF('P3'!D12="","",'P3'!D12)</f>
        <v>17611</v>
      </c>
      <c r="E130" s="93" t="str">
        <f>IF('P3'!F12="","",'P3'!F12)</f>
        <v>Leif Gøran Jenssen</v>
      </c>
      <c r="F130" s="97">
        <f>IF('P3'!H12=0,"",'P3'!H12)</f>
        <v>50</v>
      </c>
      <c r="G130" s="97">
        <f>IF('P3'!I12=0,"",'P3'!I12)</f>
        <v>55</v>
      </c>
      <c r="H130" s="97" t="str">
        <f>IF('P3'!J12=0,"",'P3'!J12)</f>
        <v>-</v>
      </c>
      <c r="I130" s="97">
        <f>IF('P3'!K12=0,"",'P3'!K12)</f>
        <v>60</v>
      </c>
      <c r="J130" s="97">
        <f>IF('P3'!L12=0,"",'P3'!L12)</f>
        <v>65</v>
      </c>
      <c r="K130" s="97">
        <f>IF('P3'!M12=0,"",'P3'!M12)</f>
        <v>-70</v>
      </c>
      <c r="L130" s="97">
        <f>IF('P3'!N12=0,"",'P3'!N12)</f>
        <v>55</v>
      </c>
      <c r="M130" s="97">
        <f>IF('P3'!O12=0,"",'P3'!O12)</f>
        <v>65</v>
      </c>
      <c r="N130" s="97">
        <f>IF('P3'!P12=0,"",'P3'!P12)</f>
        <v>120</v>
      </c>
      <c r="O130" s="94">
        <f>IF('P3'!R12=0,"",'P3'!R12)</f>
        <v>272.3987929908576</v>
      </c>
    </row>
    <row r="131" spans="1:17" ht="17.5" x14ac:dyDescent="0.35">
      <c r="A131" s="91">
        <v>14</v>
      </c>
      <c r="B131" s="94">
        <f>IF('P2'!B9="","",'P2'!B9)</f>
        <v>91.52</v>
      </c>
      <c r="C131" s="91" t="str">
        <f>IF('P2'!C9="","",'P2'!C9)</f>
        <v>M5</v>
      </c>
      <c r="D131" s="92">
        <f>IF('P2'!D9="","",'P2'!D9)</f>
        <v>22098</v>
      </c>
      <c r="E131" s="93" t="str">
        <f>IF('P2'!F9="","",'P2'!F9)</f>
        <v>Lars Hage</v>
      </c>
      <c r="F131" s="97">
        <f>IF('P2'!H9=0,"",'P2'!H9)</f>
        <v>65</v>
      </c>
      <c r="G131" s="97">
        <f>IF('P2'!I9=0,"",'P2'!I9)</f>
        <v>-70</v>
      </c>
      <c r="H131" s="97">
        <f>IF('P2'!J9=0,"",'P2'!J9)</f>
        <v>-70</v>
      </c>
      <c r="I131" s="97">
        <f>IF('P2'!K9=0,"",'P2'!K9)</f>
        <v>80</v>
      </c>
      <c r="J131" s="97">
        <f>IF('P2'!L9=0,"",'P2'!L9)</f>
        <v>85</v>
      </c>
      <c r="K131" s="97">
        <f>IF('P2'!M9=0,"",'P2'!M9)</f>
        <v>90</v>
      </c>
      <c r="L131" s="97">
        <f>IF('P2'!N9=0,"",'P2'!N9)</f>
        <v>65</v>
      </c>
      <c r="M131" s="97">
        <f>IF('P2'!O9=0,"",'P2'!O9)</f>
        <v>90</v>
      </c>
      <c r="N131" s="97">
        <f>IF('P2'!P9=0,"",'P2'!P9)</f>
        <v>155</v>
      </c>
      <c r="O131" s="94">
        <f>IF('P2'!R9=0,"",'P2'!R9)</f>
        <v>264.88901250244925</v>
      </c>
    </row>
    <row r="132" spans="1:17" s="99" customFormat="1" ht="18" x14ac:dyDescent="0.4">
      <c r="A132" s="91">
        <v>15</v>
      </c>
      <c r="B132" s="94">
        <f>IF('P2'!B17="","",'P2'!B17)</f>
        <v>79.7</v>
      </c>
      <c r="C132" s="91" t="str">
        <f>IF('P2'!C17="","",'P2'!C17)</f>
        <v>M2</v>
      </c>
      <c r="D132" s="92">
        <f>IF('P2'!D17="","",'P2'!D17)</f>
        <v>28248</v>
      </c>
      <c r="E132" s="93" t="str">
        <f>IF('P2'!F17="","",'P2'!F17)</f>
        <v>Fredrik Enger</v>
      </c>
      <c r="F132" s="97">
        <f>IF('P2'!H17=0,"",'P2'!H17)</f>
        <v>80</v>
      </c>
      <c r="G132" s="97">
        <f>IF('P2'!I17=0,"",'P2'!I17)</f>
        <v>83</v>
      </c>
      <c r="H132" s="97">
        <f>IF('P2'!J17=0,"",'P2'!J17)</f>
        <v>-86</v>
      </c>
      <c r="I132" s="97">
        <f>IF('P2'!K17=0,"",'P2'!K17)</f>
        <v>100</v>
      </c>
      <c r="J132" s="97">
        <f>IF('P2'!L17=0,"",'P2'!L17)</f>
        <v>-104</v>
      </c>
      <c r="K132" s="97">
        <f>IF('P2'!M17=0,"",'P2'!M17)</f>
        <v>-104</v>
      </c>
      <c r="L132" s="97">
        <f>IF('P2'!N17=0,"",'P2'!N17)</f>
        <v>83</v>
      </c>
      <c r="M132" s="97">
        <f>IF('P2'!O17=0,"",'P2'!O17)</f>
        <v>100</v>
      </c>
      <c r="N132" s="97">
        <f>IF('P2'!P17=0,"",'P2'!P17)</f>
        <v>183</v>
      </c>
      <c r="O132" s="94">
        <f>IF('P2'!R17=0,"",'P2'!R17)</f>
        <v>260.63909585240708</v>
      </c>
    </row>
    <row r="133" spans="1:17" s="99" customFormat="1" ht="18" x14ac:dyDescent="0.4">
      <c r="A133" s="91">
        <v>16</v>
      </c>
      <c r="B133" s="94">
        <f>IF('P2'!B10="","",'P2'!B10)</f>
        <v>91.82</v>
      </c>
      <c r="C133" s="91" t="str">
        <f>IF('P2'!C10="","",'P2'!C10)</f>
        <v>M2</v>
      </c>
      <c r="D133" s="92">
        <f>IF('P2'!D10="","",'P2'!D10)</f>
        <v>30002</v>
      </c>
      <c r="E133" s="93" t="str">
        <f>IF('P2'!F10="","",'P2'!F10)</f>
        <v>Øystein Sæten Hoff</v>
      </c>
      <c r="F133" s="97">
        <f>IF('P2'!H10=0,"",'P2'!H10)</f>
        <v>85</v>
      </c>
      <c r="G133" s="97">
        <f>IF('P2'!I10=0,"",'P2'!I10)</f>
        <v>89</v>
      </c>
      <c r="H133" s="97">
        <f>IF('P2'!J10=0,"",'P2'!J10)</f>
        <v>-93</v>
      </c>
      <c r="I133" s="97">
        <f>IF('P2'!K10=0,"",'P2'!K10)</f>
        <v>110</v>
      </c>
      <c r="J133" s="97">
        <f>IF('P2'!L10=0,"",'P2'!L10)</f>
        <v>-114</v>
      </c>
      <c r="K133" s="97">
        <f>IF('P2'!M10=0,"",'P2'!M10)</f>
        <v>114</v>
      </c>
      <c r="L133" s="97">
        <f>IF('P2'!N10=0,"",'P2'!N10)</f>
        <v>89</v>
      </c>
      <c r="M133" s="97">
        <f>IF('P2'!O10=0,"",'P2'!O10)</f>
        <v>114</v>
      </c>
      <c r="N133" s="97">
        <f>IF('P2'!P10=0,"",'P2'!P10)</f>
        <v>203</v>
      </c>
      <c r="O133" s="94">
        <f>IF('P2'!R10=0,"",'P2'!R10)</f>
        <v>255.17198820006521</v>
      </c>
      <c r="Q133" s="101"/>
    </row>
    <row r="134" spans="1:17" s="99" customFormat="1" ht="18" x14ac:dyDescent="0.4">
      <c r="A134" s="91">
        <v>17</v>
      </c>
      <c r="B134" s="94">
        <f>IF('P2'!B14="","",'P2'!B14)</f>
        <v>78.84</v>
      </c>
      <c r="C134" s="91" t="str">
        <f>IF('P2'!C14="","",'P2'!C14)</f>
        <v>M7</v>
      </c>
      <c r="D134" s="92">
        <f>IF('P2'!D14="","",'P2'!D14)</f>
        <v>20075</v>
      </c>
      <c r="E134" s="93" t="str">
        <f>IF('P2'!F14="","",'P2'!F14)</f>
        <v>Egon Vee-Haugen</v>
      </c>
      <c r="F134" s="97">
        <f>IF('P2'!H14=0,"",'P2'!H14)</f>
        <v>-70</v>
      </c>
      <c r="G134" s="97" t="str">
        <f>IF('P2'!I14=0,"",'P2'!I14)</f>
        <v>-</v>
      </c>
      <c r="H134" s="97" t="str">
        <f>IF('P2'!J14=0,"",'P2'!J14)</f>
        <v>-</v>
      </c>
      <c r="I134" s="97" t="str">
        <f>IF('P2'!K14=0,"",'P2'!K14)</f>
        <v>-</v>
      </c>
      <c r="J134" s="97" t="str">
        <f>IF('P2'!L14=0,"",'P2'!L14)</f>
        <v>-</v>
      </c>
      <c r="K134" s="97" t="str">
        <f>IF('P2'!M14=0,"",'P2'!M14)</f>
        <v>-</v>
      </c>
      <c r="L134" s="97" t="str">
        <f>IF('P2'!N14=0,"",'P2'!N14)</f>
        <v/>
      </c>
      <c r="M134" s="97" t="str">
        <f>IF('P2'!O14=0,"",'P2'!O14)</f>
        <v/>
      </c>
      <c r="N134" s="97" t="str">
        <f>IF('P2'!P14=0,"",'P2'!P14)</f>
        <v/>
      </c>
      <c r="O134" s="94" t="str">
        <f>IF('P2'!R14=0,"",'P2'!R14)</f>
        <v/>
      </c>
    </row>
    <row r="135" spans="1:17" s="99" customFormat="1" ht="18" x14ac:dyDescent="0.4">
      <c r="A135" s="91">
        <v>18</v>
      </c>
      <c r="B135" s="94">
        <f>IF('P2'!B15="","",'P2'!B15)</f>
        <v>74.36</v>
      </c>
      <c r="C135" s="91" t="str">
        <f>IF('P2'!C15="","",'P2'!C15)</f>
        <v>M4</v>
      </c>
      <c r="D135" s="92">
        <f>IF('P2'!D15="","",'P2'!D15)</f>
        <v>24812</v>
      </c>
      <c r="E135" s="93" t="str">
        <f>IF('P2'!F15="","",'P2'!F15)</f>
        <v>Bjørn Thore Olsen</v>
      </c>
      <c r="F135" s="97">
        <f>IF('P2'!H15=0,"",'P2'!H15)</f>
        <v>38</v>
      </c>
      <c r="G135" s="97">
        <f>IF('P2'!I15=0,"",'P2'!I15)</f>
        <v>40</v>
      </c>
      <c r="H135" s="97">
        <f>IF('P2'!J15=0,"",'P2'!J15)</f>
        <v>-42</v>
      </c>
      <c r="I135" s="97" t="str">
        <f>IF('P2'!K15=0,"",'P2'!K15)</f>
        <v>-</v>
      </c>
      <c r="J135" s="97" t="str">
        <f>IF('P2'!L15=0,"",'P2'!L15)</f>
        <v>-</v>
      </c>
      <c r="K135" s="97" t="str">
        <f>IF('P2'!M15=0,"",'P2'!M15)</f>
        <v>-</v>
      </c>
      <c r="L135" s="97">
        <f>IF('P2'!N15=0,"",'P2'!N15)</f>
        <v>40</v>
      </c>
      <c r="M135" s="97" t="str">
        <f>IF('P2'!O15=0,"",'P2'!O15)</f>
        <v/>
      </c>
      <c r="N135" s="97" t="str">
        <f>IF('P2'!P15=0,"",'P2'!P15)</f>
        <v/>
      </c>
      <c r="O135" s="94" t="str">
        <f>IF('P2'!R15=0,"",'P2'!R15)</f>
        <v/>
      </c>
    </row>
  </sheetData>
  <sortState xmlns:xlrd2="http://schemas.microsoft.com/office/spreadsheetml/2017/richdata2" ref="A74:O85">
    <sortCondition descending="1" ref="O74:O85"/>
  </sortState>
  <mergeCells count="14">
    <mergeCell ref="A86:O86"/>
    <mergeCell ref="A100:O100"/>
    <mergeCell ref="A117:O117"/>
    <mergeCell ref="A71:O71"/>
    <mergeCell ref="A1:O1"/>
    <mergeCell ref="A2:D2"/>
    <mergeCell ref="E2:J2"/>
    <mergeCell ref="L2:O2"/>
    <mergeCell ref="A73:O73"/>
    <mergeCell ref="A5:O5"/>
    <mergeCell ref="A26:O26"/>
    <mergeCell ref="A37:O37"/>
    <mergeCell ref="A56:O56"/>
    <mergeCell ref="A3:O3"/>
  </mergeCells>
  <conditionalFormatting sqref="F57:K69 F27:K35 F6:K24 F38:K54 F74:K85 F101:K116 F87:K99 F122:K135">
    <cfRule type="cellIs" dxfId="9" priority="9" stopIfTrue="1" operator="lessThanOrEqual">
      <formula>0</formula>
    </cfRule>
    <cfRule type="cellIs" dxfId="8" priority="10" stopIfTrue="1" operator="between">
      <formula>1</formula>
      <formula>300</formula>
    </cfRule>
  </conditionalFormatting>
  <conditionalFormatting sqref="F118:K121">
    <cfRule type="cellIs" dxfId="7" priority="5" stopIfTrue="1" operator="lessThanOrEqual">
      <formula>0</formula>
    </cfRule>
    <cfRule type="cellIs" dxfId="6" priority="6" stopIfTrue="1" operator="between">
      <formula>1</formula>
      <formula>300</formula>
    </cfRule>
  </conditionalFormatting>
  <pageMargins left="0.75" right="0.75" top="1" bottom="1" header="0.5" footer="0.5"/>
  <pageSetup paperSize="9" scale="58" fitToHeight="0" orientation="portrait" copies="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C8F32-FD0E-704C-94B3-D7AEA0B31F80}">
  <sheetPr>
    <pageSetUpPr fitToPage="1"/>
  </sheetPr>
  <dimension ref="A1:U128"/>
  <sheetViews>
    <sheetView showGridLines="0" workbookViewId="0">
      <selection activeCell="A66" sqref="A66:A67"/>
    </sheetView>
  </sheetViews>
  <sheetFormatPr baseColWidth="10" defaultColWidth="8.81640625" defaultRowHeight="13" x14ac:dyDescent="0.3"/>
  <cols>
    <col min="1" max="1" width="5.36328125" customWidth="1"/>
    <col min="2" max="2" width="9.6328125" style="43" customWidth="1"/>
    <col min="3" max="3" width="5.36328125" customWidth="1"/>
    <col min="4" max="4" width="11.6328125" customWidth="1"/>
    <col min="5" max="5" width="28.6328125" style="11" customWidth="1"/>
    <col min="6" max="11" width="6.81640625" style="11" customWidth="1"/>
    <col min="12" max="14" width="6.81640625" style="43" customWidth="1"/>
    <col min="15" max="15" width="15.6328125" style="43" customWidth="1"/>
  </cols>
  <sheetData>
    <row r="1" spans="1:15" s="44" customFormat="1" ht="33.75" customHeight="1" x14ac:dyDescent="0.65">
      <c r="A1" s="210" t="s">
        <v>104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44" customFormat="1" ht="27" customHeight="1" x14ac:dyDescent="0.65">
      <c r="A2" s="211" t="s">
        <v>56</v>
      </c>
      <c r="B2" s="211"/>
      <c r="C2" s="211"/>
      <c r="D2" s="211"/>
      <c r="E2" s="215" t="str">
        <f>IF('P1'!M5&gt;0,'P1'!M5,"")</f>
        <v>Spydeberghallen</v>
      </c>
      <c r="F2" s="215"/>
      <c r="G2" s="215"/>
      <c r="H2" s="215"/>
      <c r="I2" s="215"/>
      <c r="J2" s="215"/>
      <c r="K2" s="182"/>
      <c r="L2" s="212" t="s">
        <v>94</v>
      </c>
      <c r="M2" s="212"/>
      <c r="N2" s="212"/>
      <c r="O2" s="212"/>
    </row>
    <row r="3" spans="1:15" ht="14" customHeight="1" x14ac:dyDescent="0.4">
      <c r="A3" s="40"/>
      <c r="B3" s="106"/>
      <c r="C3" s="40"/>
      <c r="D3" s="42"/>
      <c r="E3" s="105"/>
      <c r="F3" s="105"/>
      <c r="G3" s="105"/>
      <c r="H3" s="105"/>
      <c r="I3" s="105"/>
      <c r="J3" s="105"/>
      <c r="K3" s="105"/>
      <c r="L3" s="95"/>
      <c r="M3" s="95"/>
      <c r="N3" s="95"/>
      <c r="O3" s="106"/>
    </row>
    <row r="4" spans="1:15" s="45" customFormat="1" ht="27.5" x14ac:dyDescent="0.55000000000000004">
      <c r="A4" s="214" t="s">
        <v>263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4" customHeight="1" x14ac:dyDescent="0.4">
      <c r="A5" s="40"/>
      <c r="B5" s="106"/>
      <c r="C5" s="40"/>
      <c r="D5" s="42"/>
      <c r="E5" s="105"/>
      <c r="F5" s="105"/>
      <c r="G5" s="105"/>
      <c r="H5" s="105"/>
      <c r="I5" s="105"/>
      <c r="J5" s="105"/>
      <c r="K5" s="105"/>
      <c r="L5" s="95"/>
      <c r="M5" s="95"/>
      <c r="N5" s="95"/>
      <c r="O5" s="106"/>
    </row>
    <row r="6" spans="1:15" s="99" customFormat="1" ht="18" x14ac:dyDescent="0.4">
      <c r="A6" s="91">
        <v>1</v>
      </c>
      <c r="B6" s="94">
        <f>IF('P12'!B18="","",'P12'!B18)</f>
        <v>54.7</v>
      </c>
      <c r="C6" s="91" t="str">
        <f>IF('P12'!C18="","",'P12'!C18)</f>
        <v>SK</v>
      </c>
      <c r="D6" s="92">
        <f>IF('P12'!D18="","",'P12'!D18)</f>
        <v>34413</v>
      </c>
      <c r="E6" s="93" t="str">
        <f>IF('P12'!F18="","",'P12'!F18)</f>
        <v>Sarah Hovden Øvsthus</v>
      </c>
      <c r="F6" s="97">
        <f>IF('P12'!H18=0,"",'P12'!H18)</f>
        <v>-77</v>
      </c>
      <c r="G6" s="97">
        <f>IF('P12'!I18=0,"",'P12'!I18)</f>
        <v>77</v>
      </c>
      <c r="H6" s="97">
        <f>IF('P12'!J18=0,"",'P12'!J18)</f>
        <v>80</v>
      </c>
      <c r="I6" s="97">
        <f>IF('P12'!K18=0,"",'P12'!K18)</f>
        <v>95</v>
      </c>
      <c r="J6" s="97">
        <f>IF('P12'!L18=0,"",'P12'!L18)</f>
        <v>-99</v>
      </c>
      <c r="K6" s="97">
        <f>IF('P12'!M18=0,"",'P12'!M18)</f>
        <v>99</v>
      </c>
      <c r="L6" s="97">
        <f>IF('P12'!N18=0,"",'P12'!N18)</f>
        <v>80</v>
      </c>
      <c r="M6" s="97">
        <f>IF('P12'!O18=0,"",'P12'!O18)</f>
        <v>99</v>
      </c>
      <c r="N6" s="97">
        <f>IF('P12'!P18=0,"",'P12'!P18)</f>
        <v>179</v>
      </c>
      <c r="O6" s="94">
        <f>IF('P12'!Q18=0,"",'P12'!Q18)</f>
        <v>257.33392219162232</v>
      </c>
    </row>
    <row r="7" spans="1:15" s="99" customFormat="1" ht="18" x14ac:dyDescent="0.4">
      <c r="A7" s="91">
        <v>2</v>
      </c>
      <c r="B7" s="94">
        <f>IF('P12'!B12="","",'P12'!B12)</f>
        <v>59.64</v>
      </c>
      <c r="C7" s="91" t="str">
        <f>IF('P12'!C12="","",'P12'!C12)</f>
        <v>SK</v>
      </c>
      <c r="D7" s="92">
        <f>IF('P12'!D12="","",'P12'!D12)</f>
        <v>32737</v>
      </c>
      <c r="E7" s="93" t="str">
        <f>IF('P12'!F12="","",'P12'!F12)</f>
        <v>Ine Andersson</v>
      </c>
      <c r="F7" s="97">
        <f>IF('P12'!H12=0,"",'P12'!H12)</f>
        <v>78</v>
      </c>
      <c r="G7" s="97">
        <f>IF('P12'!I12=0,"",'P12'!I12)</f>
        <v>81</v>
      </c>
      <c r="H7" s="97">
        <f>IF('P12'!J12=0,"",'P12'!J12)</f>
        <v>84</v>
      </c>
      <c r="I7" s="97">
        <f>IF('P12'!K12=0,"",'P12'!K12)</f>
        <v>100</v>
      </c>
      <c r="J7" s="97">
        <f>IF('P12'!L12=0,"",'P12'!L12)</f>
        <v>-105</v>
      </c>
      <c r="K7" s="97">
        <f>IF('P12'!M12=0,"",'P12'!M12)</f>
        <v>105</v>
      </c>
      <c r="L7" s="97">
        <f>IF('P12'!N12=0,"",'P12'!N12)</f>
        <v>84</v>
      </c>
      <c r="M7" s="97">
        <f>IF('P12'!O12=0,"",'P12'!O12)</f>
        <v>105</v>
      </c>
      <c r="N7" s="97">
        <f>IF('P12'!P12=0,"",'P12'!P12)</f>
        <v>189</v>
      </c>
      <c r="O7" s="94">
        <f>IF('P12'!Q12=0,"",'P12'!Q12)</f>
        <v>256.34025838315915</v>
      </c>
    </row>
    <row r="8" spans="1:15" s="99" customFormat="1" ht="18" x14ac:dyDescent="0.4">
      <c r="A8" s="91">
        <v>3</v>
      </c>
      <c r="B8" s="94">
        <f>IF('P12'!B17="","",'P12'!B17)</f>
        <v>66.94</v>
      </c>
      <c r="C8" s="91" t="str">
        <f>IF('P12'!C17="","",'P12'!C17)</f>
        <v>SK</v>
      </c>
      <c r="D8" s="92">
        <f>IF('P12'!D17="","",'P12'!D17)</f>
        <v>33735</v>
      </c>
      <c r="E8" s="93" t="str">
        <f>IF('P12'!F17="","",'P12'!F17)</f>
        <v>Marit Årdalsbakke</v>
      </c>
      <c r="F8" s="97">
        <f>IF('P12'!H17=0,"",'P12'!H17)</f>
        <v>83</v>
      </c>
      <c r="G8" s="97">
        <f>IF('P12'!I17=0,"",'P12'!I17)</f>
        <v>86</v>
      </c>
      <c r="H8" s="97">
        <f>IF('P12'!J17=0,"",'P12'!J17)</f>
        <v>88</v>
      </c>
      <c r="I8" s="97">
        <f>IF('P12'!K17=0,"",'P12'!K17)</f>
        <v>98</v>
      </c>
      <c r="J8" s="97">
        <f>IF('P12'!L17=0,"",'P12'!L17)</f>
        <v>102</v>
      </c>
      <c r="K8" s="97">
        <f>IF('P12'!M17=0,"",'P12'!M17)</f>
        <v>105</v>
      </c>
      <c r="L8" s="97">
        <f>IF('P12'!N17=0,"",'P12'!N17)</f>
        <v>88</v>
      </c>
      <c r="M8" s="97">
        <f>IF('P12'!O17=0,"",'P12'!O17)</f>
        <v>105</v>
      </c>
      <c r="N8" s="97">
        <f>IF('P12'!P17=0,"",'P12'!P17)</f>
        <v>193</v>
      </c>
      <c r="O8" s="94">
        <f>IF('P12'!Q17=0,"",'P12'!Q17)</f>
        <v>244.10960176437337</v>
      </c>
    </row>
    <row r="9" spans="1:15" s="99" customFormat="1" ht="18" x14ac:dyDescent="0.4">
      <c r="A9" s="91">
        <v>4</v>
      </c>
      <c r="B9" s="94">
        <f>IF('P1'!B20="","",'P1'!B20)</f>
        <v>66.06</v>
      </c>
      <c r="C9" s="91" t="str">
        <f>IF('P1'!C20="","",'P1'!C20)</f>
        <v>K1</v>
      </c>
      <c r="D9" s="92">
        <f>IF('P1'!D20="","",'P1'!D20)</f>
        <v>30112</v>
      </c>
      <c r="E9" s="93" t="str">
        <f>IF('P1'!F20="","",'P1'!F20)</f>
        <v>Ruth Kasirye</v>
      </c>
      <c r="F9" s="97">
        <f>IF('P1'!H20=0,"",'P1'!H20)</f>
        <v>75</v>
      </c>
      <c r="G9" s="97">
        <f>IF('P1'!I20=0,"",'P1'!I20)</f>
        <v>80</v>
      </c>
      <c r="H9" s="97">
        <f>IF('P1'!J20=0,"",'P1'!J20)</f>
        <v>85</v>
      </c>
      <c r="I9" s="97">
        <f>IF('P1'!K20=0,"",'P1'!K20)</f>
        <v>95</v>
      </c>
      <c r="J9" s="97">
        <f>IF('P1'!L20=0,"",'P1'!L20)</f>
        <v>100</v>
      </c>
      <c r="K9" s="97">
        <f>IF('P1'!M20=0,"",'P1'!M20)</f>
        <v>105</v>
      </c>
      <c r="L9" s="97">
        <f>IF('P1'!N20=0,"",'P1'!N20)</f>
        <v>85</v>
      </c>
      <c r="M9" s="97">
        <f>IF('P1'!O20=0,"",'P1'!O20)</f>
        <v>105</v>
      </c>
      <c r="N9" s="97">
        <f>IF('P1'!P20=0,"",'P1'!P20)</f>
        <v>190</v>
      </c>
      <c r="O9" s="130">
        <f>IF('P1'!Q20=0,"",'P1'!Q20)</f>
        <v>242.13459962638638</v>
      </c>
    </row>
    <row r="10" spans="1:15" s="99" customFormat="1" ht="18" x14ac:dyDescent="0.4">
      <c r="A10" s="91">
        <v>5</v>
      </c>
      <c r="B10" s="94">
        <f>IF('P12'!B15="","",'P12'!B15)</f>
        <v>67.78</v>
      </c>
      <c r="C10" s="91" t="str">
        <f>IF('P12'!C15="","",'P12'!C15)</f>
        <v>K1</v>
      </c>
      <c r="D10" s="92">
        <f>IF('P12'!D15="","",'P12'!D15)</f>
        <v>30714</v>
      </c>
      <c r="E10" s="93" t="str">
        <f>IF('P12'!F15="","",'P12'!F15)</f>
        <v>Marie Mossige Grythe</v>
      </c>
      <c r="F10" s="97">
        <f>IF('P12'!H15=0,"",'P12'!H15)</f>
        <v>77</v>
      </c>
      <c r="G10" s="97">
        <f>IF('P12'!I15=0,"",'P12'!I15)</f>
        <v>81</v>
      </c>
      <c r="H10" s="97">
        <f>IF('P12'!J15=0,"",'P12'!J15)</f>
        <v>85</v>
      </c>
      <c r="I10" s="97">
        <f>IF('P12'!K15=0,"",'P12'!K15)</f>
        <v>97</v>
      </c>
      <c r="J10" s="97">
        <f>IF('P12'!L15=0,"",'P12'!L15)</f>
        <v>101</v>
      </c>
      <c r="K10" s="97">
        <f>IF('P12'!M15=0,"",'P12'!M15)</f>
        <v>-105</v>
      </c>
      <c r="L10" s="97">
        <f>IF('P12'!N15=0,"",'P12'!N15)</f>
        <v>85</v>
      </c>
      <c r="M10" s="97">
        <f>IF('P12'!O15=0,"",'P12'!O15)</f>
        <v>101</v>
      </c>
      <c r="N10" s="97">
        <f>IF('P12'!P15=0,"",'P12'!P15)</f>
        <v>186</v>
      </c>
      <c r="O10" s="94">
        <f>IF('P12'!Q15=0,"",'P12'!Q15)</f>
        <v>233.61514199860252</v>
      </c>
    </row>
    <row r="11" spans="1:15" s="99" customFormat="1" ht="18" x14ac:dyDescent="0.4">
      <c r="A11" s="91">
        <v>6</v>
      </c>
      <c r="B11" s="94">
        <f>IF('P11'!B18="","",'P11'!B18)</f>
        <v>63.74</v>
      </c>
      <c r="C11" s="91" t="str">
        <f>IF('P11'!C18="","",'P11'!C18)</f>
        <v>SK</v>
      </c>
      <c r="D11" s="92">
        <f>IF('P11'!D18="","",'P11'!D18)</f>
        <v>34764</v>
      </c>
      <c r="E11" s="93" t="str">
        <f>IF('P11'!F18="","",'P11'!F18)</f>
        <v>Lena Amalie Richter</v>
      </c>
      <c r="F11" s="97">
        <f>IF('P11'!H18=0,"",'P11'!H18)</f>
        <v>72</v>
      </c>
      <c r="G11" s="97">
        <f>IF('P11'!I18=0,"",'P11'!I18)</f>
        <v>76</v>
      </c>
      <c r="H11" s="97">
        <f>IF('P11'!J18=0,"",'P11'!J18)</f>
        <v>-80</v>
      </c>
      <c r="I11" s="97">
        <f>IF('P11'!K18=0,"",'P11'!K18)</f>
        <v>92</v>
      </c>
      <c r="J11" s="97">
        <f>IF('P11'!L18=0,"",'P11'!L18)</f>
        <v>96</v>
      </c>
      <c r="K11" s="97">
        <f>IF('P11'!M18=0,"",'P11'!M18)</f>
        <v>100</v>
      </c>
      <c r="L11" s="97">
        <f>IF('P11'!N18=0,"",'P11'!N18)</f>
        <v>76</v>
      </c>
      <c r="M11" s="97">
        <f>IF('P11'!O18=0,"",'P11'!O18)</f>
        <v>100</v>
      </c>
      <c r="N11" s="97">
        <f>IF('P11'!P18=0,"",'P11'!P18)</f>
        <v>176</v>
      </c>
      <c r="O11" s="94">
        <f>IF('P11'!Q18=0,"",'P11'!Q18)</f>
        <v>229.04686971294714</v>
      </c>
    </row>
    <row r="12" spans="1:15" s="99" customFormat="1" ht="18" x14ac:dyDescent="0.4">
      <c r="A12" s="91">
        <v>7</v>
      </c>
      <c r="B12" s="94">
        <f>IF('P12'!B19="","",'P12'!B19)</f>
        <v>67.239999999999995</v>
      </c>
      <c r="C12" s="91" t="str">
        <f>IF('P12'!C19="","",'P12'!C19)</f>
        <v>K1</v>
      </c>
      <c r="D12" s="92">
        <f>IF('P12'!D19="","",'P12'!D19)</f>
        <v>30112</v>
      </c>
      <c r="E12" s="93" t="str">
        <f>IF('P12'!F19="","",'P12'!F19)</f>
        <v>Ruth Kasirye</v>
      </c>
      <c r="F12" s="97">
        <f>IF('P12'!H19=0,"",'P12'!H19)</f>
        <v>70</v>
      </c>
      <c r="G12" s="97">
        <f>IF('P12'!I19=0,"",'P12'!I19)</f>
        <v>75</v>
      </c>
      <c r="H12" s="97">
        <f>IF('P12'!J19=0,"",'P12'!J19)</f>
        <v>80</v>
      </c>
      <c r="I12" s="97">
        <f>IF('P12'!K19=0,"",'P12'!K19)</f>
        <v>90</v>
      </c>
      <c r="J12" s="97">
        <f>IF('P12'!L19=0,"",'P12'!L19)</f>
        <v>95</v>
      </c>
      <c r="K12" s="97">
        <f>IF('P12'!M19=0,"",'P12'!M19)</f>
        <v>100</v>
      </c>
      <c r="L12" s="97">
        <f>IF('P12'!N19=0,"",'P12'!N19)</f>
        <v>80</v>
      </c>
      <c r="M12" s="97">
        <f>IF('P12'!O19=0,"",'P12'!O19)</f>
        <v>100</v>
      </c>
      <c r="N12" s="97">
        <f>IF('P12'!P19=0,"",'P12'!P19)</f>
        <v>180</v>
      </c>
      <c r="O12" s="94">
        <f>IF('P12'!Q19=0,"",'P12'!Q19)</f>
        <v>227.09359079351296</v>
      </c>
    </row>
    <row r="13" spans="1:15" s="99" customFormat="1" ht="18" x14ac:dyDescent="0.4">
      <c r="A13" s="91">
        <v>8</v>
      </c>
      <c r="B13" s="94">
        <f>IF('P12'!B11="","",'P12'!B11)</f>
        <v>72.06</v>
      </c>
      <c r="C13" s="91" t="str">
        <f>IF('P12'!C11="","",'P12'!C11)</f>
        <v>SK</v>
      </c>
      <c r="D13" s="92">
        <f>IF('P12'!D11="","",'P12'!D11)</f>
        <v>32509</v>
      </c>
      <c r="E13" s="93" t="str">
        <f>IF('P12'!F11="","",'P12'!F11)</f>
        <v>Melissa Schanche</v>
      </c>
      <c r="F13" s="97">
        <f>IF('P12'!H11=0,"",'P12'!H11)</f>
        <v>-83</v>
      </c>
      <c r="G13" s="97">
        <f>IF('P12'!I11=0,"",'P12'!I11)</f>
        <v>85</v>
      </c>
      <c r="H13" s="97">
        <f>IF('P12'!J11=0,"",'P12'!J11)</f>
        <v>-89</v>
      </c>
      <c r="I13" s="97">
        <f>IF('P12'!K11=0,"",'P12'!K11)</f>
        <v>96</v>
      </c>
      <c r="J13" s="97">
        <f>IF('P12'!L11=0,"",'P12'!L11)</f>
        <v>101</v>
      </c>
      <c r="K13" s="97">
        <f>IF('P12'!M11=0,"",'P12'!M11)</f>
        <v>-104</v>
      </c>
      <c r="L13" s="97">
        <f>IF('P12'!N11=0,"",'P12'!N11)</f>
        <v>85</v>
      </c>
      <c r="M13" s="97">
        <f>IF('P12'!O11=0,"",'P12'!O11)</f>
        <v>101</v>
      </c>
      <c r="N13" s="97">
        <f>IF('P12'!P11=0,"",'P12'!P11)</f>
        <v>186</v>
      </c>
      <c r="O13" s="94">
        <f>IF('P12'!Q11=0,"",'P12'!Q11)</f>
        <v>226.07026212492829</v>
      </c>
    </row>
    <row r="14" spans="1:15" s="99" customFormat="1" ht="18" x14ac:dyDescent="0.4">
      <c r="A14" s="91">
        <v>9</v>
      </c>
      <c r="B14" s="94">
        <f>IF('P12'!B9="","",'P12'!B9)</f>
        <v>87.84</v>
      </c>
      <c r="C14" s="91" t="str">
        <f>IF('P12'!C9="","",'P12'!C9)</f>
        <v>SK</v>
      </c>
      <c r="D14" s="92">
        <f>IF('P12'!D9="","",'P12'!D9)</f>
        <v>33918</v>
      </c>
      <c r="E14" s="93" t="str">
        <f>IF('P12'!F9="","",'P12'!F9)</f>
        <v>Lone Kalland</v>
      </c>
      <c r="F14" s="97">
        <f>IF('P12'!H9=0,"",'P12'!H9)</f>
        <v>-85</v>
      </c>
      <c r="G14" s="97">
        <f>IF('P12'!I9=0,"",'P12'!I9)</f>
        <v>85</v>
      </c>
      <c r="H14" s="97">
        <f>IF('P12'!J9=0,"",'P12'!J9)</f>
        <v>88</v>
      </c>
      <c r="I14" s="97">
        <f>IF('P12'!K9=0,"",'P12'!K9)</f>
        <v>106</v>
      </c>
      <c r="J14" s="97">
        <f>IF('P12'!L9=0,"",'P12'!L9)</f>
        <v>110</v>
      </c>
      <c r="K14" s="97">
        <f>IF('P12'!M9=0,"",'P12'!M9)</f>
        <v>112</v>
      </c>
      <c r="L14" s="97">
        <f>IF('P12'!N9=0,"",'P12'!N9)</f>
        <v>88</v>
      </c>
      <c r="M14" s="97">
        <f>IF('P12'!O9=0,"",'P12'!O9)</f>
        <v>112</v>
      </c>
      <c r="N14" s="97">
        <f>IF('P12'!P9=0,"",'P12'!P9)</f>
        <v>200</v>
      </c>
      <c r="O14" s="94">
        <f>IF('P12'!Q9=0,"",'P12'!Q9)</f>
        <v>222.45352999519855</v>
      </c>
    </row>
    <row r="15" spans="1:15" s="99" customFormat="1" ht="18" x14ac:dyDescent="0.4">
      <c r="A15" s="91">
        <v>10</v>
      </c>
      <c r="B15" s="94">
        <f>IF('P11'!B17="","",'P11'!B17)</f>
        <v>53.78</v>
      </c>
      <c r="C15" s="91" t="str">
        <f>IF('P11'!C17="","",'P11'!C17)</f>
        <v>JK</v>
      </c>
      <c r="D15" s="92">
        <f>IF('P11'!D17="","",'P11'!D17)</f>
        <v>36561</v>
      </c>
      <c r="E15" s="93" t="str">
        <f>IF('P11'!F17="","",'P11'!F17)</f>
        <v>Tiril Boge</v>
      </c>
      <c r="F15" s="97">
        <f>IF('P11'!H17=0,"",'P11'!H17)</f>
        <v>65</v>
      </c>
      <c r="G15" s="97">
        <f>IF('P11'!I17=0,"",'P11'!I17)</f>
        <v>68</v>
      </c>
      <c r="H15" s="97">
        <f>IF('P11'!J17=0,"",'P11'!J17)</f>
        <v>-70</v>
      </c>
      <c r="I15" s="97">
        <f>IF('P11'!K17=0,"",'P11'!K17)</f>
        <v>77</v>
      </c>
      <c r="J15" s="97">
        <f>IF('P11'!L17=0,"",'P11'!L17)</f>
        <v>80</v>
      </c>
      <c r="K15" s="97">
        <f>IF('P11'!M17=0,"",'P11'!M17)</f>
        <v>82</v>
      </c>
      <c r="L15" s="97">
        <f>IF('P11'!N17=0,"",'P11'!N17)</f>
        <v>68</v>
      </c>
      <c r="M15" s="97">
        <f>IF('P11'!O17=0,"",'P11'!O17)</f>
        <v>82</v>
      </c>
      <c r="N15" s="97">
        <f>IF('P11'!P17=0,"",'P11'!P17)</f>
        <v>150</v>
      </c>
      <c r="O15" s="94">
        <f>IF('P11'!Q17=0,"",'P11'!Q17)</f>
        <v>218.25070021357914</v>
      </c>
    </row>
    <row r="16" spans="1:15" s="99" customFormat="1" ht="18" x14ac:dyDescent="0.4">
      <c r="A16" s="91">
        <v>11</v>
      </c>
      <c r="B16" s="94">
        <f>IF('P11'!B15="","",'P11'!B15)</f>
        <v>62.94</v>
      </c>
      <c r="C16" s="91" t="str">
        <f>IF('P11'!C15="","",'P11'!C15)</f>
        <v>SK</v>
      </c>
      <c r="D16" s="92">
        <f>IF('P11'!D15="","",'P11'!D15)</f>
        <v>34222</v>
      </c>
      <c r="E16" s="93" t="str">
        <f>IF('P11'!F15="","",'P11'!F15)</f>
        <v>Celine Mariell Bertheussen</v>
      </c>
      <c r="F16" s="97">
        <f>IF('P11'!H15=0,"",'P11'!H15)</f>
        <v>65</v>
      </c>
      <c r="G16" s="97">
        <f>IF('P11'!I15=0,"",'P11'!I15)</f>
        <v>68</v>
      </c>
      <c r="H16" s="97">
        <f>IF('P11'!J15=0,"",'P11'!J15)</f>
        <v>-70</v>
      </c>
      <c r="I16" s="97">
        <f>IF('P11'!K15=0,"",'P11'!K15)</f>
        <v>89</v>
      </c>
      <c r="J16" s="97">
        <f>IF('P11'!L15=0,"",'P11'!L15)</f>
        <v>93</v>
      </c>
      <c r="K16" s="97">
        <f>IF('P11'!M15=0,"",'P11'!M15)</f>
        <v>95</v>
      </c>
      <c r="L16" s="97">
        <f>IF('P11'!N15=0,"",'P11'!N15)</f>
        <v>68</v>
      </c>
      <c r="M16" s="97">
        <f>IF('P11'!O15=0,"",'P11'!O15)</f>
        <v>95</v>
      </c>
      <c r="N16" s="97">
        <f>IF('P11'!P15=0,"",'P11'!P15)</f>
        <v>163</v>
      </c>
      <c r="O16" s="94">
        <f>IF('P11'!Q15=0,"",'P11'!Q15)</f>
        <v>213.75067681856541</v>
      </c>
    </row>
    <row r="17" spans="1:15" s="99" customFormat="1" ht="18" x14ac:dyDescent="0.4">
      <c r="A17" s="91">
        <v>12</v>
      </c>
      <c r="B17" s="94">
        <f>IF('P11'!B12="","",'P11'!B12)</f>
        <v>61.4</v>
      </c>
      <c r="C17" s="91" t="str">
        <f>IF('P11'!C12="","",'P11'!C12)</f>
        <v>SK</v>
      </c>
      <c r="D17" s="92">
        <f>IF('P11'!D12="","",'P11'!D12)</f>
        <v>31822</v>
      </c>
      <c r="E17" s="93" t="str">
        <f>IF('P11'!F12="","",'P11'!F12)</f>
        <v>Sanna Uppling</v>
      </c>
      <c r="F17" s="97">
        <f>IF('P11'!H12=0,"",'P11'!H12)</f>
        <v>64</v>
      </c>
      <c r="G17" s="97">
        <f>IF('P11'!I12=0,"",'P11'!I12)</f>
        <v>67</v>
      </c>
      <c r="H17" s="97">
        <f>IF('P11'!J12=0,"",'P11'!J12)</f>
        <v>-70</v>
      </c>
      <c r="I17" s="97">
        <f>IF('P11'!K12=0,"",'P11'!K12)</f>
        <v>84</v>
      </c>
      <c r="J17" s="97">
        <f>IF('P11'!L12=0,"",'P11'!L12)</f>
        <v>88</v>
      </c>
      <c r="K17" s="97">
        <f>IF('P11'!M12=0,"",'P11'!M12)</f>
        <v>-91</v>
      </c>
      <c r="L17" s="97">
        <f>IF('P11'!N12=0,"",'P11'!N12)</f>
        <v>67</v>
      </c>
      <c r="M17" s="97">
        <f>IF('P11'!O12=0,"",'P11'!O12)</f>
        <v>88</v>
      </c>
      <c r="N17" s="97">
        <f>IF('P11'!P12=0,"",'P11'!P12)</f>
        <v>155</v>
      </c>
      <c r="O17" s="94">
        <f>IF('P11'!Q12=0,"",'P11'!Q12)</f>
        <v>206.38441214387942</v>
      </c>
    </row>
    <row r="18" spans="1:15" s="99" customFormat="1" ht="18" x14ac:dyDescent="0.4">
      <c r="A18" s="91">
        <v>13</v>
      </c>
      <c r="B18" s="94">
        <f>IF('P11'!B13="","",'P11'!B13)</f>
        <v>63.78</v>
      </c>
      <c r="C18" s="91" t="str">
        <f>IF('P11'!C13="","",'P11'!C13)</f>
        <v>SK</v>
      </c>
      <c r="D18" s="92">
        <f>IF('P11'!D13="","",'P11'!D13)</f>
        <v>33166</v>
      </c>
      <c r="E18" s="93" t="str">
        <f>IF('P11'!F13="","",'P11'!F13)</f>
        <v>Iselin Hatlenes</v>
      </c>
      <c r="F18" s="97">
        <f>IF('P11'!H13=0,"",'P11'!H13)</f>
        <v>68</v>
      </c>
      <c r="G18" s="97">
        <f>IF('P11'!I13=0,"",'P11'!I13)</f>
        <v>71</v>
      </c>
      <c r="H18" s="97">
        <f>IF('P11'!J13=0,"",'P11'!J13)</f>
        <v>-74</v>
      </c>
      <c r="I18" s="97">
        <f>IF('P11'!K13=0,"",'P11'!K13)</f>
        <v>83</v>
      </c>
      <c r="J18" s="97">
        <f>IF('P11'!L13=0,"",'P11'!L13)</f>
        <v>86</v>
      </c>
      <c r="K18" s="97">
        <f>IF('P11'!M13=0,"",'P11'!M13)</f>
        <v>-88</v>
      </c>
      <c r="L18" s="97">
        <f>IF('P11'!N13=0,"",'P11'!N13)</f>
        <v>71</v>
      </c>
      <c r="M18" s="97">
        <f>IF('P11'!O13=0,"",'P11'!O13)</f>
        <v>86</v>
      </c>
      <c r="N18" s="97">
        <f>IF('P11'!P13=0,"",'P11'!P13)</f>
        <v>157</v>
      </c>
      <c r="O18" s="94">
        <f>IF('P11'!Q13=0,"",'P11'!Q13)</f>
        <v>204.24350570745156</v>
      </c>
    </row>
    <row r="19" spans="1:15" s="99" customFormat="1" ht="18" x14ac:dyDescent="0.4">
      <c r="A19" s="91">
        <v>14</v>
      </c>
      <c r="B19" s="94">
        <f>IF('P1'!B19="","",'P1'!B19)</f>
        <v>66.900000000000006</v>
      </c>
      <c r="C19" s="91" t="str">
        <f>IF('P1'!C19="","",'P1'!C19)</f>
        <v>K1</v>
      </c>
      <c r="D19" s="92">
        <f>IF('P1'!D19="","",'P1'!D19)</f>
        <v>30714</v>
      </c>
      <c r="E19" s="93" t="str">
        <f>IF('P1'!F19="","",'P1'!F19)</f>
        <v>Marie Mossige Grythe</v>
      </c>
      <c r="F19" s="97">
        <f>IF('P1'!H19=0,"",'P1'!H19)</f>
        <v>65</v>
      </c>
      <c r="G19" s="97">
        <f>IF('P1'!I19=0,"",'P1'!I19)</f>
        <v>70</v>
      </c>
      <c r="H19" s="97">
        <f>IF('P1'!J19=0,"",'P1'!J19)</f>
        <v>74</v>
      </c>
      <c r="I19" s="97">
        <f>IF('P1'!K19=0,"",'P1'!K19)</f>
        <v>75</v>
      </c>
      <c r="J19" s="97">
        <f>IF('P1'!L19=0,"",'P1'!L19)</f>
        <v>80</v>
      </c>
      <c r="K19" s="97">
        <f>IF('P1'!M19=0,"",'P1'!M19)</f>
        <v>85</v>
      </c>
      <c r="L19" s="97">
        <f>IF('P1'!N19=0,"",'P1'!N19)</f>
        <v>74</v>
      </c>
      <c r="M19" s="97">
        <f>IF('P1'!O19=0,"",'P1'!O19)</f>
        <v>85</v>
      </c>
      <c r="N19" s="97">
        <f>IF('P1'!P19=0,"",'P1'!P19)</f>
        <v>159</v>
      </c>
      <c r="O19" s="130">
        <f>IF('P1'!Q19=0,"",'P1'!Q19)</f>
        <v>201.17384664404398</v>
      </c>
    </row>
    <row r="20" spans="1:15" s="99" customFormat="1" ht="18" x14ac:dyDescent="0.4">
      <c r="A20" s="91">
        <v>15</v>
      </c>
      <c r="B20" s="94">
        <f>IF('P5'!B16="","",'P5'!B16)</f>
        <v>53.78</v>
      </c>
      <c r="C20" s="91" t="str">
        <f>IF('P5'!C16="","",'P5'!C16)</f>
        <v>JK</v>
      </c>
      <c r="D20" s="92">
        <f>IF('P5'!D16="","",'P5'!D16)</f>
        <v>36561</v>
      </c>
      <c r="E20" s="93" t="str">
        <f>IF('P5'!F16="","",'P5'!F16)</f>
        <v>Tiril Boge</v>
      </c>
      <c r="F20" s="97">
        <f>IF('P5'!H16=0,"",'P5'!H16)</f>
        <v>-64</v>
      </c>
      <c r="G20" s="97">
        <f>IF('P5'!I16=0,"",'P5'!I16)</f>
        <v>64</v>
      </c>
      <c r="H20" s="97">
        <f>IF('P5'!J16=0,"",'P5'!J16)</f>
        <v>-71</v>
      </c>
      <c r="I20" s="97">
        <f>IF('P5'!K16=0,"",'P5'!K16)</f>
        <v>74</v>
      </c>
      <c r="J20" s="97" t="str">
        <f>IF('P5'!L16=0,"",'P5'!L16)</f>
        <v>-</v>
      </c>
      <c r="K20" s="97" t="str">
        <f>IF('P5'!M16=0,"",'P5'!M16)</f>
        <v>-</v>
      </c>
      <c r="L20" s="97">
        <f>IF('P5'!N16=0,"",'P5'!N16)</f>
        <v>64</v>
      </c>
      <c r="M20" s="97">
        <f>IF('P5'!O16=0,"",'P5'!O16)</f>
        <v>74</v>
      </c>
      <c r="N20" s="97">
        <f>IF('P5'!P16=0,"",'P5'!P16)</f>
        <v>138</v>
      </c>
      <c r="O20" s="94">
        <f>IF('P5'!Q16=0,"",'P5'!Q16)</f>
        <v>200.79064419649279</v>
      </c>
    </row>
    <row r="21" spans="1:15" s="99" customFormat="1" ht="18" x14ac:dyDescent="0.4">
      <c r="A21" s="91">
        <v>16</v>
      </c>
      <c r="B21" s="94">
        <f>IF('P12'!B10="","",'P12'!B10)</f>
        <v>73.680000000000007</v>
      </c>
      <c r="C21" s="91" t="str">
        <f>IF('P12'!C10="","",'P12'!C10)</f>
        <v>SK</v>
      </c>
      <c r="D21" s="92">
        <f>IF('P12'!D10="","",'P12'!D10)</f>
        <v>31365</v>
      </c>
      <c r="E21" s="93" t="str">
        <f>IF('P12'!F10="","",'P12'!F10)</f>
        <v>Marianne Hasfjord</v>
      </c>
      <c r="F21" s="97">
        <f>IF('P12'!H10=0,"",'P12'!H10)</f>
        <v>-69</v>
      </c>
      <c r="G21" s="97">
        <f>IF('P12'!I10=0,"",'P12'!I10)</f>
        <v>-69</v>
      </c>
      <c r="H21" s="97">
        <f>IF('P12'!J10=0,"",'P12'!J10)</f>
        <v>69</v>
      </c>
      <c r="I21" s="97">
        <f>IF('P12'!K10=0,"",'P12'!K10)</f>
        <v>88</v>
      </c>
      <c r="J21" s="97">
        <f>IF('P12'!L10=0,"",'P12'!L10)</f>
        <v>92</v>
      </c>
      <c r="K21" s="97">
        <f>IF('P12'!M10=0,"",'P12'!M10)</f>
        <v>95</v>
      </c>
      <c r="L21" s="97">
        <f>IF('P12'!N10=0,"",'P12'!N10)</f>
        <v>69</v>
      </c>
      <c r="M21" s="97">
        <f>IF('P12'!O10=0,"",'P12'!O10)</f>
        <v>95</v>
      </c>
      <c r="N21" s="97">
        <f>IF('P12'!P10=0,"",'P12'!P10)</f>
        <v>164</v>
      </c>
      <c r="O21" s="94">
        <f>IF('P12'!Q10=0,"",'P12'!Q10)</f>
        <v>197.09330842687226</v>
      </c>
    </row>
    <row r="22" spans="1:15" s="99" customFormat="1" ht="18" x14ac:dyDescent="0.4">
      <c r="A22" s="91">
        <v>17</v>
      </c>
      <c r="B22" s="94">
        <f>IF('P11'!B16="","",'P11'!B16)</f>
        <v>55.18</v>
      </c>
      <c r="C22" s="91" t="str">
        <f>IF('P11'!C16="","",'P11'!C16)</f>
        <v>SK</v>
      </c>
      <c r="D22" s="92">
        <f>IF('P11'!D16="","",'P11'!D16)</f>
        <v>33705</v>
      </c>
      <c r="E22" s="93" t="str">
        <f>IF('P11'!F16="","",'P11'!F16)</f>
        <v>Karoline Linga</v>
      </c>
      <c r="F22" s="97">
        <f>IF('P11'!H16=0,"",'P11'!H16)</f>
        <v>60</v>
      </c>
      <c r="G22" s="97">
        <f>IF('P11'!I16=0,"",'P11'!I16)</f>
        <v>-63</v>
      </c>
      <c r="H22" s="97">
        <f>IF('P11'!J16=0,"",'P11'!J16)</f>
        <v>-63</v>
      </c>
      <c r="I22" s="97">
        <f>IF('P11'!K16=0,"",'P11'!K16)</f>
        <v>70</v>
      </c>
      <c r="J22" s="97">
        <f>IF('P11'!L16=0,"",'P11'!L16)</f>
        <v>75</v>
      </c>
      <c r="K22" s="97">
        <f>IF('P11'!M16=0,"",'P11'!M16)</f>
        <v>-78</v>
      </c>
      <c r="L22" s="97">
        <f>IF('P11'!N16=0,"",'P11'!N16)</f>
        <v>60</v>
      </c>
      <c r="M22" s="97">
        <f>IF('P11'!O16=0,"",'P11'!O16)</f>
        <v>75</v>
      </c>
      <c r="N22" s="97">
        <f>IF('P11'!P16=0,"",'P11'!P16)</f>
        <v>135</v>
      </c>
      <c r="O22" s="94">
        <f>IF('P11'!Q16=0,"",'P11'!Q16)</f>
        <v>192.89547125233628</v>
      </c>
    </row>
    <row r="23" spans="1:15" s="99" customFormat="1" ht="18" x14ac:dyDescent="0.4">
      <c r="A23" s="91">
        <v>18</v>
      </c>
      <c r="B23" s="94">
        <f>IF('P11'!B19="","",'P11'!B19)</f>
        <v>62.22</v>
      </c>
      <c r="C23" s="91" t="str">
        <f>IF('P11'!C19="","",'P11'!C19)</f>
        <v>SK</v>
      </c>
      <c r="D23" s="92">
        <f>IF('P11'!D19="","",'P11'!D19)</f>
        <v>34631</v>
      </c>
      <c r="E23" s="93" t="str">
        <f>IF('P11'!F19="","",'P11'!F19)</f>
        <v>Heidi Olafsen</v>
      </c>
      <c r="F23" s="97">
        <f>IF('P11'!H19=0,"",'P11'!H19)</f>
        <v>58</v>
      </c>
      <c r="G23" s="97">
        <f>IF('P11'!I19=0,"",'P11'!I19)</f>
        <v>-61</v>
      </c>
      <c r="H23" s="97">
        <f>IF('P11'!J19=0,"",'P11'!J19)</f>
        <v>61</v>
      </c>
      <c r="I23" s="97">
        <f>IF('P11'!K19=0,"",'P11'!K19)</f>
        <v>78</v>
      </c>
      <c r="J23" s="97">
        <f>IF('P11'!L19=0,"",'P11'!L19)</f>
        <v>81</v>
      </c>
      <c r="K23" s="97">
        <f>IF('P11'!M19=0,"",'P11'!M19)</f>
        <v>-83</v>
      </c>
      <c r="L23" s="97">
        <f>IF('P11'!N19=0,"",'P11'!N19)</f>
        <v>61</v>
      </c>
      <c r="M23" s="97">
        <f>IF('P11'!O19=0,"",'P11'!O19)</f>
        <v>81</v>
      </c>
      <c r="N23" s="97">
        <f>IF('P11'!P19=0,"",'P11'!P19)</f>
        <v>142</v>
      </c>
      <c r="O23" s="94">
        <f>IF('P11'!Q19=0,"",'P11'!Q19)</f>
        <v>187.52656902136422</v>
      </c>
    </row>
    <row r="24" spans="1:15" s="99" customFormat="1" ht="18" x14ac:dyDescent="0.4">
      <c r="A24" s="91">
        <v>19</v>
      </c>
      <c r="B24" s="94">
        <f>IF('P9'!B10="","",'P9'!B10)</f>
        <v>47.48</v>
      </c>
      <c r="C24" s="91" t="str">
        <f>IF('P9'!C10="","",'P9'!C10)</f>
        <v>UK</v>
      </c>
      <c r="D24" s="92">
        <f>IF('P9'!D10="","",'P9'!D10)</f>
        <v>38424</v>
      </c>
      <c r="E24" s="93" t="str">
        <f>IF('P9'!F10="","",'P9'!F10)</f>
        <v>Sandra Nævdal</v>
      </c>
      <c r="F24" s="97">
        <f>IF('P9'!H10=0,"",'P9'!H10)</f>
        <v>47</v>
      </c>
      <c r="G24" s="97">
        <f>IF('P9'!I10=0,"",'P9'!I10)</f>
        <v>50</v>
      </c>
      <c r="H24" s="97">
        <f>IF('P9'!J10=0,"",'P9'!J10)</f>
        <v>53</v>
      </c>
      <c r="I24" s="97">
        <f>IF('P9'!K10=0,"",'P9'!K10)</f>
        <v>55</v>
      </c>
      <c r="J24" s="97">
        <f>IF('P9'!L10=0,"",'P9'!L10)</f>
        <v>59</v>
      </c>
      <c r="K24" s="97">
        <f>IF('P9'!M10=0,"",'P9'!M10)</f>
        <v>63</v>
      </c>
      <c r="L24" s="97">
        <f>IF('P9'!N10=0,"",'P9'!N10)</f>
        <v>53</v>
      </c>
      <c r="M24" s="97">
        <f>IF('P9'!O10=0,"",'P9'!O10)</f>
        <v>63</v>
      </c>
      <c r="N24" s="97">
        <f>IF('P9'!P10=0,"",'P9'!P10)</f>
        <v>116</v>
      </c>
      <c r="O24" s="94">
        <f>IF('P9'!Q10=0,"",'P9'!Q10)</f>
        <v>185.47032933081346</v>
      </c>
    </row>
    <row r="25" spans="1:15" s="100" customFormat="1" ht="17.5" x14ac:dyDescent="0.35">
      <c r="A25" s="91">
        <v>20</v>
      </c>
      <c r="B25" s="94">
        <f>IF('P9'!B15="","",'P9'!B15)</f>
        <v>58.64</v>
      </c>
      <c r="C25" s="91" t="str">
        <f>IF('P9'!C15="","",'P9'!C15)</f>
        <v>UK</v>
      </c>
      <c r="D25" s="92">
        <f>IF('P9'!D15="","",'P9'!D15)</f>
        <v>37315</v>
      </c>
      <c r="E25" s="93" t="str">
        <f>IF('P9'!F15="","",'P9'!F15)</f>
        <v>Julia Jordanger Loen</v>
      </c>
      <c r="F25" s="97">
        <f>IF('P9'!H15=0,"",'P9'!H15)</f>
        <v>61</v>
      </c>
      <c r="G25" s="97">
        <f>IF('P9'!I15=0,"",'P9'!I15)</f>
        <v>-65</v>
      </c>
      <c r="H25" s="97">
        <f>IF('P9'!J15=0,"",'P9'!J15)</f>
        <v>65</v>
      </c>
      <c r="I25" s="97">
        <f>IF('P9'!K15=0,"",'P9'!K15)</f>
        <v>70</v>
      </c>
      <c r="J25" s="97">
        <f>IF('P9'!L15=0,"",'P9'!L15)</f>
        <v>-71</v>
      </c>
      <c r="K25" s="97" t="str">
        <f>IF('P9'!M15=0,"",'P9'!M15)</f>
        <v>-</v>
      </c>
      <c r="L25" s="97">
        <f>IF('P9'!N15=0,"",'P9'!N15)</f>
        <v>65</v>
      </c>
      <c r="M25" s="97">
        <f>IF('P9'!O15=0,"",'P9'!O15)</f>
        <v>70</v>
      </c>
      <c r="N25" s="97">
        <f>IF('P9'!P15=0,"",'P9'!P15)</f>
        <v>135</v>
      </c>
      <c r="O25" s="94">
        <f>IF('P9'!Q15=0,"",'P9'!Q15)</f>
        <v>185.12314594498804</v>
      </c>
    </row>
    <row r="26" spans="1:15" s="100" customFormat="1" ht="17.5" x14ac:dyDescent="0.35">
      <c r="A26" s="91">
        <v>21</v>
      </c>
      <c r="B26" s="94">
        <f>IF('P1'!B16="","",'P1'!B16)</f>
        <v>63.38</v>
      </c>
      <c r="C26" s="91" t="str">
        <f>IF('P1'!C16="","",'P1'!C16)</f>
        <v>K1</v>
      </c>
      <c r="D26" s="92">
        <f>IF('P1'!D16="","",'P1'!D16)</f>
        <v>30282</v>
      </c>
      <c r="E26" s="93" t="str">
        <f>IF('P1'!F16="","",'P1'!F16)</f>
        <v>Oddry Folkestad</v>
      </c>
      <c r="F26" s="97">
        <f>IF('P1'!H16=0,"",'P1'!H16)</f>
        <v>57</v>
      </c>
      <c r="G26" s="97">
        <f>IF('P1'!I16=0,"",'P1'!I16)</f>
        <v>-60</v>
      </c>
      <c r="H26" s="97">
        <f>IF('P1'!J16=0,"",'P1'!J16)</f>
        <v>-61</v>
      </c>
      <c r="I26" s="97">
        <f>IF('P1'!K16=0,"",'P1'!K16)</f>
        <v>78</v>
      </c>
      <c r="J26" s="97">
        <f>IF('P1'!L16=0,"",'P1'!L16)</f>
        <v>81</v>
      </c>
      <c r="K26" s="97">
        <f>IF('P1'!M16=0,"",'P1'!M16)</f>
        <v>83</v>
      </c>
      <c r="L26" s="97">
        <f>IF('P1'!N16=0,"",'P1'!N16)</f>
        <v>57</v>
      </c>
      <c r="M26" s="97">
        <f>IF('P1'!O16=0,"",'P1'!O16)</f>
        <v>83</v>
      </c>
      <c r="N26" s="97">
        <f>IF('P1'!P16=0,"",'P1'!P16)</f>
        <v>140</v>
      </c>
      <c r="O26" s="130">
        <f>IF('P1'!Q16=0,"",'P1'!Q16)</f>
        <v>182.81735433904416</v>
      </c>
    </row>
    <row r="27" spans="1:15" s="100" customFormat="1" ht="17.5" x14ac:dyDescent="0.35">
      <c r="A27" s="91">
        <v>22</v>
      </c>
      <c r="B27" s="94">
        <f>IF('P12'!B16="","",'P12'!B16)</f>
        <v>73</v>
      </c>
      <c r="C27" s="91" t="str">
        <f>IF('P12'!C16="","",'P12'!C16)</f>
        <v>SK</v>
      </c>
      <c r="D27" s="92">
        <f>IF('P12'!D16="","",'P12'!D16)</f>
        <v>33780</v>
      </c>
      <c r="E27" s="93" t="str">
        <f>IF('P12'!F16="","",'P12'!F16)</f>
        <v>Marianne Løvdok</v>
      </c>
      <c r="F27" s="97">
        <f>IF('P12'!H16=0,"",'P12'!H16)</f>
        <v>60</v>
      </c>
      <c r="G27" s="97">
        <f>IF('P12'!I16=0,"",'P12'!I16)</f>
        <v>65</v>
      </c>
      <c r="H27" s="97">
        <f>IF('P12'!J16=0,"",'P12'!J16)</f>
        <v>-70</v>
      </c>
      <c r="I27" s="97">
        <f>IF('P12'!K16=0,"",'P12'!K16)</f>
        <v>80</v>
      </c>
      <c r="J27" s="97">
        <f>IF('P12'!L16=0,"",'P12'!L16)</f>
        <v>-85</v>
      </c>
      <c r="K27" s="97">
        <f>IF('P12'!M16=0,"",'P12'!M16)</f>
        <v>85</v>
      </c>
      <c r="L27" s="97">
        <f>IF('P12'!N16=0,"",'P12'!N16)</f>
        <v>65</v>
      </c>
      <c r="M27" s="97">
        <f>IF('P12'!O16=0,"",'P12'!O16)</f>
        <v>85</v>
      </c>
      <c r="N27" s="97">
        <f>IF('P12'!P16=0,"",'P12'!P16)</f>
        <v>150</v>
      </c>
      <c r="O27" s="94">
        <f>IF('P12'!Q16=0,"",'P12'!Q16)</f>
        <v>181.11152986725702</v>
      </c>
    </row>
    <row r="28" spans="1:15" s="99" customFormat="1" ht="18" x14ac:dyDescent="0.4">
      <c r="A28" s="91">
        <v>23</v>
      </c>
      <c r="B28" s="94">
        <f>IF('P12'!B13="","",'P12'!B13)</f>
        <v>55.1</v>
      </c>
      <c r="C28" s="91" t="str">
        <f>IF('P12'!C13="","",'P12'!C13)</f>
        <v>SK</v>
      </c>
      <c r="D28" s="92">
        <f>IF('P12'!D13="","",'P12'!D13)</f>
        <v>31750</v>
      </c>
      <c r="E28" s="93" t="str">
        <f>IF('P12'!F13="","",'P12'!F13)</f>
        <v>Vibeke Carlsen</v>
      </c>
      <c r="F28" s="97">
        <f>IF('P12'!H13=0,"",'P12'!H13)</f>
        <v>50</v>
      </c>
      <c r="G28" s="97">
        <f>IF('P12'!I13=0,"",'P12'!I13)</f>
        <v>55</v>
      </c>
      <c r="H28" s="97">
        <f>IF('P12'!J13=0,"",'P12'!J13)</f>
        <v>-56</v>
      </c>
      <c r="I28" s="97">
        <f>IF('P12'!K13=0,"",'P12'!K13)</f>
        <v>65</v>
      </c>
      <c r="J28" s="97">
        <f>IF('P12'!L13=0,"",'P12'!L13)</f>
        <v>70</v>
      </c>
      <c r="K28" s="97">
        <f>IF('P12'!M13=0,"",'P12'!M13)</f>
        <v>-71</v>
      </c>
      <c r="L28" s="97">
        <f>IF('P12'!N13=0,"",'P12'!N13)</f>
        <v>55</v>
      </c>
      <c r="M28" s="97">
        <f>IF('P12'!O13=0,"",'P12'!O13)</f>
        <v>70</v>
      </c>
      <c r="N28" s="97">
        <f>IF('P12'!P13=0,"",'P12'!P13)</f>
        <v>125</v>
      </c>
      <c r="O28" s="94">
        <f>IF('P12'!Q13=0,"",'P12'!Q13)</f>
        <v>178.78773806899417</v>
      </c>
    </row>
    <row r="29" spans="1:15" s="99" customFormat="1" ht="18" x14ac:dyDescent="0.4">
      <c r="A29" s="91">
        <v>24</v>
      </c>
      <c r="B29" s="94">
        <f>IF('P5'!B15="","",'P5'!B15)</f>
        <v>58.64</v>
      </c>
      <c r="C29" s="91" t="str">
        <f>IF('P5'!C15="","",'P5'!C15)</f>
        <v>UK</v>
      </c>
      <c r="D29" s="92">
        <f>IF('P5'!D15="","",'P5'!D15)</f>
        <v>37315</v>
      </c>
      <c r="E29" s="93" t="str">
        <f>IF('P5'!F15="","",'P5'!F15)</f>
        <v>Julia Jordanger Loen</v>
      </c>
      <c r="F29" s="97">
        <f>IF('P5'!H15=0,"",'P5'!H15)</f>
        <v>56</v>
      </c>
      <c r="G29" s="97">
        <f>IF('P5'!I15=0,"",'P5'!I15)</f>
        <v>60</v>
      </c>
      <c r="H29" s="97" t="str">
        <f>IF('P5'!J15=0,"",'P5'!J15)</f>
        <v>-</v>
      </c>
      <c r="I29" s="97">
        <f>IF('P5'!K15=0,"",'P5'!K15)</f>
        <v>66</v>
      </c>
      <c r="J29" s="97">
        <f>IF('P5'!L15=0,"",'P5'!L15)</f>
        <v>70</v>
      </c>
      <c r="K29" s="97" t="str">
        <f>IF('P5'!M15=0,"",'P5'!M15)</f>
        <v>-</v>
      </c>
      <c r="L29" s="97">
        <f>IF('P5'!N15=0,"",'P5'!N15)</f>
        <v>60</v>
      </c>
      <c r="M29" s="97">
        <f>IF('P5'!O15=0,"",'P5'!O15)</f>
        <v>70</v>
      </c>
      <c r="N29" s="97">
        <f>IF('P5'!P15=0,"",'P5'!P15)</f>
        <v>130</v>
      </c>
      <c r="O29" s="94">
        <f>IF('P5'!Q15=0,"",'P5'!Q15)</f>
        <v>178.2667331322107</v>
      </c>
    </row>
    <row r="30" spans="1:15" s="99" customFormat="1" ht="18" x14ac:dyDescent="0.4">
      <c r="A30" s="91">
        <v>25</v>
      </c>
      <c r="B30" s="94">
        <f>IF('P4'!B9="","",'P4'!B9)</f>
        <v>61.62</v>
      </c>
      <c r="C30" s="91" t="str">
        <f>IF('P4'!C9="","",'P4'!C9)</f>
        <v>JK</v>
      </c>
      <c r="D30" s="92">
        <f>IF('P4'!D9="","",'P4'!D9)</f>
        <v>36794</v>
      </c>
      <c r="E30" s="93" t="str">
        <f>IF('P4'!F9="","",'P4'!F9)</f>
        <v>Ida Vaka</v>
      </c>
      <c r="F30" s="97">
        <f>IF('P4'!H9=0,"",'P4'!H9)</f>
        <v>50</v>
      </c>
      <c r="G30" s="97">
        <f>IF('P4'!I9=0,"",'P4'!I9)</f>
        <v>55</v>
      </c>
      <c r="H30" s="97">
        <f>IF('P4'!J9=0,"",'P4'!J9)</f>
        <v>60</v>
      </c>
      <c r="I30" s="97">
        <f>IF('P4'!K9=0,"",'P4'!K9)</f>
        <v>65</v>
      </c>
      <c r="J30" s="97">
        <f>IF('P4'!L9=0,"",'P4'!L9)</f>
        <v>70</v>
      </c>
      <c r="K30" s="97">
        <f>IF('P4'!M9=0,"",'P4'!M9)</f>
        <v>73</v>
      </c>
      <c r="L30" s="97">
        <f>IF('P4'!N9=0,"",'P4'!N9)</f>
        <v>60</v>
      </c>
      <c r="M30" s="97">
        <f>IF('P4'!O9=0,"",'P4'!O9)</f>
        <v>73</v>
      </c>
      <c r="N30" s="97">
        <f>IF('P4'!P9=0,"",'P4'!P9)</f>
        <v>133</v>
      </c>
      <c r="O30" s="94">
        <f>IF('P4'!Q9=0,"",'P4'!Q9)</f>
        <v>176.69695016229744</v>
      </c>
    </row>
    <row r="31" spans="1:15" s="99" customFormat="1" ht="18" x14ac:dyDescent="0.4">
      <c r="A31" s="91">
        <v>26</v>
      </c>
      <c r="B31" s="94">
        <f>IF('P11'!B11="","",'P11'!B11)</f>
        <v>58.1</v>
      </c>
      <c r="C31" s="91" t="str">
        <f>IF('P11'!C11="","",'P11'!C11)</f>
        <v>SK</v>
      </c>
      <c r="D31" s="92">
        <f>IF('P11'!D11="","",'P11'!D11)</f>
        <v>32270</v>
      </c>
      <c r="E31" s="93" t="str">
        <f>IF('P11'!F11="","",'P11'!F11)</f>
        <v>Iris Luna Milstein</v>
      </c>
      <c r="F31" s="97">
        <f>IF('P11'!H11=0,"",'P11'!H11)</f>
        <v>49</v>
      </c>
      <c r="G31" s="97">
        <f>IF('P11'!I11=0,"",'P11'!I11)</f>
        <v>52</v>
      </c>
      <c r="H31" s="97">
        <f>IF('P11'!J11=0,"",'P11'!J11)</f>
        <v>54</v>
      </c>
      <c r="I31" s="97">
        <f>IF('P11'!K11=0,"",'P11'!K11)</f>
        <v>68</v>
      </c>
      <c r="J31" s="97">
        <f>IF('P11'!L11=0,"",'P11'!L11)</f>
        <v>72</v>
      </c>
      <c r="K31" s="97">
        <f>IF('P11'!M11=0,"",'P11'!M11)</f>
        <v>74</v>
      </c>
      <c r="L31" s="97">
        <f>IF('P11'!N11=0,"",'P11'!N11)</f>
        <v>54</v>
      </c>
      <c r="M31" s="97">
        <f>IF('P11'!O11=0,"",'P11'!O11)</f>
        <v>74</v>
      </c>
      <c r="N31" s="97">
        <f>IF('P11'!P11=0,"",'P11'!P11)</f>
        <v>128</v>
      </c>
      <c r="O31" s="94">
        <f>IF('P11'!Q11=0,"",'P11'!Q11)</f>
        <v>176.59706672385457</v>
      </c>
    </row>
    <row r="32" spans="1:15" s="99" customFormat="1" ht="18" x14ac:dyDescent="0.4">
      <c r="A32" s="91">
        <v>27</v>
      </c>
      <c r="B32" s="94">
        <f>IF('P4'!B15="","",'P4'!B15)</f>
        <v>66.62</v>
      </c>
      <c r="C32" s="91" t="str">
        <f>IF('P4'!C15="","",'P4'!C15)</f>
        <v>JK</v>
      </c>
      <c r="D32" s="92">
        <f>IF('P4'!D15="","",'P4'!D15)</f>
        <v>36630</v>
      </c>
      <c r="E32" s="93" t="str">
        <f>IF('P4'!F15="","",'P4'!F15)</f>
        <v>Marthe Knutsen</v>
      </c>
      <c r="F32" s="97">
        <f>IF('P4'!H15=0,"",'P4'!H15)</f>
        <v>50</v>
      </c>
      <c r="G32" s="97">
        <f>IF('P4'!I15=0,"",'P4'!I15)</f>
        <v>-60</v>
      </c>
      <c r="H32" s="97">
        <f>IF('P4'!J15=0,"",'P4'!J15)</f>
        <v>64</v>
      </c>
      <c r="I32" s="97">
        <f>IF('P4'!K15=0,"",'P4'!K15)</f>
        <v>65</v>
      </c>
      <c r="J32" s="97">
        <f>IF('P4'!L15=0,"",'P4'!L15)</f>
        <v>75</v>
      </c>
      <c r="K32" s="97">
        <f>IF('P4'!M15=0,"",'P4'!M15)</f>
        <v>-82</v>
      </c>
      <c r="L32" s="97">
        <f>IF('P4'!N15=0,"",'P4'!N15)</f>
        <v>64</v>
      </c>
      <c r="M32" s="97">
        <f>IF('P4'!O15=0,"",'P4'!O15)</f>
        <v>75</v>
      </c>
      <c r="N32" s="97">
        <f>IF('P4'!P15=0,"",'P4'!P15)</f>
        <v>139</v>
      </c>
      <c r="O32" s="94">
        <f>IF('P4'!Q15=0,"",'P4'!Q15)</f>
        <v>176.28791013500395</v>
      </c>
    </row>
    <row r="33" spans="1:21" s="99" customFormat="1" ht="18" x14ac:dyDescent="0.4">
      <c r="A33" s="91">
        <v>28</v>
      </c>
      <c r="B33" s="94">
        <f>IF('P1'!B21="","",'P1'!B21)</f>
        <v>54.58</v>
      </c>
      <c r="C33" s="91" t="str">
        <f>IF('P1'!C21="","",'P1'!C21)</f>
        <v>K1</v>
      </c>
      <c r="D33" s="92">
        <f>IF('P1'!D21="","",'P1'!D21)</f>
        <v>29703</v>
      </c>
      <c r="E33" s="93" t="str">
        <f>IF('P1'!F21="","",'P1'!F21)</f>
        <v>Anne Knarvik</v>
      </c>
      <c r="F33" s="97">
        <f>IF('P1'!H21=0,"",'P1'!H21)</f>
        <v>47</v>
      </c>
      <c r="G33" s="97">
        <f>IF('P1'!I21=0,"",'P1'!I21)</f>
        <v>50</v>
      </c>
      <c r="H33" s="97">
        <f>IF('P1'!J21=0,"",'P1'!J21)</f>
        <v>-52</v>
      </c>
      <c r="I33" s="97">
        <f>IF('P1'!K21=0,"",'P1'!K21)</f>
        <v>67</v>
      </c>
      <c r="J33" s="97">
        <f>IF('P1'!L21=0,"",'P1'!L21)</f>
        <v>70</v>
      </c>
      <c r="K33" s="97">
        <f>IF('P1'!M21=0,"",'P1'!M21)</f>
        <v>-74</v>
      </c>
      <c r="L33" s="97">
        <f>IF('P1'!N21=0,"",'P1'!N21)</f>
        <v>50</v>
      </c>
      <c r="M33" s="97">
        <f>IF('P1'!O21=0,"",'P1'!O21)</f>
        <v>70</v>
      </c>
      <c r="N33" s="97">
        <f>IF('P1'!P21=0,"",'P1'!P21)</f>
        <v>120</v>
      </c>
      <c r="O33" s="130">
        <f>IF('P1'!Q21=0,"",'P1'!Q21)</f>
        <v>172.78115804062944</v>
      </c>
    </row>
    <row r="34" spans="1:21" s="99" customFormat="1" ht="18" x14ac:dyDescent="0.4">
      <c r="A34" s="91">
        <v>29</v>
      </c>
      <c r="B34" s="94">
        <f>IF('P4'!B10="","",'P4'!B10)</f>
        <v>47.48</v>
      </c>
      <c r="C34" s="91" t="str">
        <f>IF('P4'!C10="","",'P4'!C10)</f>
        <v>UK</v>
      </c>
      <c r="D34" s="92">
        <f>IF('P4'!D10="","",'P4'!D10)</f>
        <v>38424</v>
      </c>
      <c r="E34" s="93" t="str">
        <f>IF('P4'!F10="","",'P4'!F10)</f>
        <v>Sandra Nævdal</v>
      </c>
      <c r="F34" s="97">
        <f>IF('P4'!H10=0,"",'P4'!H10)</f>
        <v>47</v>
      </c>
      <c r="G34" s="97">
        <f>IF('P4'!I10=0,"",'P4'!I10)</f>
        <v>50</v>
      </c>
      <c r="H34" s="97">
        <f>IF('P4'!J10=0,"",'P4'!J10)</f>
        <v>-53</v>
      </c>
      <c r="I34" s="97">
        <f>IF('P4'!K10=0,"",'P4'!K10)</f>
        <v>55</v>
      </c>
      <c r="J34" s="97">
        <f>IF('P4'!L10=0,"",'P4'!L10)</f>
        <v>58</v>
      </c>
      <c r="K34" s="97" t="str">
        <f>IF('P4'!M10=0,"",'P4'!M10)</f>
        <v>-</v>
      </c>
      <c r="L34" s="97">
        <f>IF('P4'!N10=0,"",'P4'!N10)</f>
        <v>50</v>
      </c>
      <c r="M34" s="97">
        <f>IF('P4'!O10=0,"",'P4'!O10)</f>
        <v>58</v>
      </c>
      <c r="N34" s="97">
        <f>IF('P4'!P10=0,"",'P4'!P10)</f>
        <v>108</v>
      </c>
      <c r="O34" s="94">
        <f>IF('P4'!Q10=0,"",'P4'!Q10)</f>
        <v>172.67927213558494</v>
      </c>
    </row>
    <row r="35" spans="1:21" s="99" customFormat="1" ht="18" x14ac:dyDescent="0.4">
      <c r="A35" s="91">
        <v>30</v>
      </c>
      <c r="B35" s="94">
        <f>IF('P9'!B16="","",'P9'!B16)</f>
        <v>71.2</v>
      </c>
      <c r="C35" s="91" t="str">
        <f>IF('P9'!C16="","",'P9'!C16)</f>
        <v>UK</v>
      </c>
      <c r="D35" s="92">
        <f>IF('P9'!D16="","",'P9'!D16)</f>
        <v>37762</v>
      </c>
      <c r="E35" s="93" t="str">
        <f>IF('P9'!F16="","",'P9'!F16)</f>
        <v>Vår Eik Litland</v>
      </c>
      <c r="F35" s="97">
        <f>IF('P9'!H16=0,"",'P9'!H16)</f>
        <v>56</v>
      </c>
      <c r="G35" s="97">
        <f>IF('P9'!I16=0,"",'P9'!I16)</f>
        <v>60</v>
      </c>
      <c r="H35" s="97">
        <f>IF('P9'!J16=0,"",'P9'!J16)</f>
        <v>64</v>
      </c>
      <c r="I35" s="97">
        <f>IF('P9'!K16=0,"",'P9'!K16)</f>
        <v>66</v>
      </c>
      <c r="J35" s="97">
        <f>IF('P9'!L16=0,"",'P9'!L16)</f>
        <v>70</v>
      </c>
      <c r="K35" s="97">
        <f>IF('P9'!M16=0,"",'P9'!M16)</f>
        <v>74</v>
      </c>
      <c r="L35" s="97">
        <f>IF('P9'!N16=0,"",'P9'!N16)</f>
        <v>64</v>
      </c>
      <c r="M35" s="97">
        <f>IF('P9'!O16=0,"",'P9'!O16)</f>
        <v>74</v>
      </c>
      <c r="N35" s="97">
        <f>IF('P9'!P16=0,"",'P9'!P16)</f>
        <v>138</v>
      </c>
      <c r="O35" s="94">
        <f>IF('P9'!Q16=0,"",'P9'!Q16)</f>
        <v>168.77878075700772</v>
      </c>
    </row>
    <row r="36" spans="1:21" s="99" customFormat="1" ht="18" x14ac:dyDescent="0.4">
      <c r="A36" s="91">
        <v>31</v>
      </c>
      <c r="B36" s="94">
        <f>IF('P4'!B16="","",'P4'!B16)</f>
        <v>71.2</v>
      </c>
      <c r="C36" s="91" t="str">
        <f>IF('P4'!C16="","",'P4'!C16)</f>
        <v>UK</v>
      </c>
      <c r="D36" s="92">
        <f>IF('P4'!D16="","",'P4'!D16)</f>
        <v>37762</v>
      </c>
      <c r="E36" s="93" t="str">
        <f>IF('P4'!F16="","",'P4'!F16)</f>
        <v>Vår Eik Litland</v>
      </c>
      <c r="F36" s="97">
        <f>IF('P4'!H16=0,"",'P4'!H16)</f>
        <v>56</v>
      </c>
      <c r="G36" s="97">
        <f>IF('P4'!I16=0,"",'P4'!I16)</f>
        <v>60</v>
      </c>
      <c r="H36" s="97">
        <f>IF('P4'!J16=0,"",'P4'!J16)</f>
        <v>63</v>
      </c>
      <c r="I36" s="97">
        <f>IF('P4'!K16=0,"",'P4'!K16)</f>
        <v>66</v>
      </c>
      <c r="J36" s="97">
        <f>IF('P4'!L16=0,"",'P4'!L16)</f>
        <v>70</v>
      </c>
      <c r="K36" s="97">
        <f>IF('P4'!M16=0,"",'P4'!M16)</f>
        <v>73</v>
      </c>
      <c r="L36" s="97">
        <f>IF('P4'!N16=0,"",'P4'!N16)</f>
        <v>63</v>
      </c>
      <c r="M36" s="97">
        <f>IF('P4'!O16=0,"",'P4'!O16)</f>
        <v>73</v>
      </c>
      <c r="N36" s="97">
        <f>IF('P4'!P16=0,"",'P4'!P16)</f>
        <v>136</v>
      </c>
      <c r="O36" s="94">
        <f>IF('P4'!Q16=0,"",'P4'!Q16)</f>
        <v>166.3327114706743</v>
      </c>
      <c r="U36" s="99" t="s">
        <v>20</v>
      </c>
    </row>
    <row r="37" spans="1:21" s="99" customFormat="1" ht="18" x14ac:dyDescent="0.4">
      <c r="A37" s="91">
        <v>32</v>
      </c>
      <c r="B37" s="94">
        <f>IF('P11'!B9="","",'P11'!B9)</f>
        <v>55.14</v>
      </c>
      <c r="C37" s="91" t="str">
        <f>IF('P11'!C9="","",'P11'!C9)</f>
        <v>SK</v>
      </c>
      <c r="D37" s="92">
        <f>IF('P11'!D9="","",'P11'!D9)</f>
        <v>34000</v>
      </c>
      <c r="E37" s="93" t="str">
        <f>IF('P11'!F9="","",'P11'!F9)</f>
        <v>Isabell Thorberg</v>
      </c>
      <c r="F37" s="97">
        <f>IF('P11'!H9=0,"",'P11'!H9)</f>
        <v>49</v>
      </c>
      <c r="G37" s="97">
        <f>IF('P11'!I9=0,"",'P11'!I9)</f>
        <v>51</v>
      </c>
      <c r="H37" s="97">
        <f>IF('P11'!J9=0,"",'P11'!J9)</f>
        <v>53</v>
      </c>
      <c r="I37" s="97">
        <f>IF('P11'!K9=0,"",'P11'!K9)</f>
        <v>59</v>
      </c>
      <c r="J37" s="97">
        <f>IF('P11'!L9=0,"",'P11'!L9)</f>
        <v>60</v>
      </c>
      <c r="K37" s="97">
        <f>IF('P11'!M9=0,"",'P11'!M9)</f>
        <v>-63</v>
      </c>
      <c r="L37" s="97">
        <f>IF('P11'!N9=0,"",'P11'!N9)</f>
        <v>53</v>
      </c>
      <c r="M37" s="97">
        <f>IF('P11'!O9=0,"",'P11'!O9)</f>
        <v>60</v>
      </c>
      <c r="N37" s="97">
        <f>IF('P11'!P9=0,"",'P11'!P9)</f>
        <v>113</v>
      </c>
      <c r="O37" s="94">
        <f>IF('P11'!Q9=0,"",'P11'!Q9)</f>
        <v>161.54230521797862</v>
      </c>
    </row>
    <row r="38" spans="1:21" s="99" customFormat="1" ht="18" x14ac:dyDescent="0.4">
      <c r="A38" s="91">
        <v>33</v>
      </c>
      <c r="B38" s="94">
        <f>IF('P5'!B14="","",'P5'!B14)</f>
        <v>64.040000000000006</v>
      </c>
      <c r="C38" s="91" t="str">
        <f>IF('P5'!C14="","",'P5'!C14)</f>
        <v>UK</v>
      </c>
      <c r="D38" s="92">
        <f>IF('P5'!D14="","",'P5'!D14)</f>
        <v>38060</v>
      </c>
      <c r="E38" s="93" t="str">
        <f>IF('P5'!F14="","",'P5'!F14)</f>
        <v>Tine Pedersen</v>
      </c>
      <c r="F38" s="97">
        <f>IF('P5'!H14=0,"",'P5'!H14)</f>
        <v>50</v>
      </c>
      <c r="G38" s="97">
        <f>IF('P5'!I14=0,"",'P5'!I14)</f>
        <v>55</v>
      </c>
      <c r="H38" s="97">
        <f>IF('P5'!J14=0,"",'P5'!J14)</f>
        <v>57</v>
      </c>
      <c r="I38" s="97">
        <f>IF('P5'!K14=0,"",'P5'!K14)</f>
        <v>65</v>
      </c>
      <c r="J38" s="97">
        <f>IF('P5'!L14=0,"",'P5'!L14)</f>
        <v>-72</v>
      </c>
      <c r="K38" s="97" t="str">
        <f>IF('P5'!M14=0,"",'P5'!M14)</f>
        <v>-</v>
      </c>
      <c r="L38" s="97">
        <f>IF('P5'!N14=0,"",'P5'!N14)</f>
        <v>57</v>
      </c>
      <c r="M38" s="97">
        <f>IF('P5'!O14=0,"",'P5'!O14)</f>
        <v>65</v>
      </c>
      <c r="N38" s="97">
        <f>IF('P5'!P14=0,"",'P5'!P14)</f>
        <v>122</v>
      </c>
      <c r="O38" s="94">
        <f>IF('P5'!Q14=0,"",'P5'!Q14)</f>
        <v>158.32651936330069</v>
      </c>
    </row>
    <row r="39" spans="1:21" s="99" customFormat="1" ht="18" x14ac:dyDescent="0.4">
      <c r="A39" s="91">
        <v>34</v>
      </c>
      <c r="B39" s="94">
        <f>IF('P9'!B11="","",'P9'!B11)</f>
        <v>64.040000000000006</v>
      </c>
      <c r="C39" s="91" t="str">
        <f>IF('P9'!C11="","",'P9'!C11)</f>
        <v>UK</v>
      </c>
      <c r="D39" s="92">
        <f>IF('P9'!D11="","",'P9'!D11)</f>
        <v>38060</v>
      </c>
      <c r="E39" s="93" t="str">
        <f>IF('P9'!F11="","",'P9'!F11)</f>
        <v>Tine Pedersen</v>
      </c>
      <c r="F39" s="97">
        <f>IF('P9'!H11=0,"",'P9'!H11)</f>
        <v>50</v>
      </c>
      <c r="G39" s="97">
        <f>IF('P9'!I11=0,"",'P9'!I11)</f>
        <v>55</v>
      </c>
      <c r="H39" s="97">
        <f>IF('P9'!J11=0,"",'P9'!J11)</f>
        <v>-59</v>
      </c>
      <c r="I39" s="97">
        <f>IF('P9'!K11=0,"",'P9'!K11)</f>
        <v>60</v>
      </c>
      <c r="J39" s="97">
        <f>IF('P9'!L11=0,"",'P9'!L11)</f>
        <v>67</v>
      </c>
      <c r="K39" s="97">
        <f>IF('P9'!M11=0,"",'P9'!M11)</f>
        <v>-74</v>
      </c>
      <c r="L39" s="97">
        <f>IF('P9'!N11=0,"",'P9'!N11)</f>
        <v>55</v>
      </c>
      <c r="M39" s="97">
        <f>IF('P9'!O11=0,"",'P9'!O11)</f>
        <v>67</v>
      </c>
      <c r="N39" s="97">
        <f>IF('P9'!P11=0,"",'P9'!P11)</f>
        <v>122</v>
      </c>
      <c r="O39" s="94">
        <f>IF('P9'!Q11=0,"",'P9'!Q11)</f>
        <v>158.32651936330069</v>
      </c>
    </row>
    <row r="40" spans="1:21" s="99" customFormat="1" ht="18" x14ac:dyDescent="0.4">
      <c r="A40" s="91">
        <v>35</v>
      </c>
      <c r="B40" s="94">
        <f>IF('P5'!B11="","",'P5'!B11)</f>
        <v>76.34</v>
      </c>
      <c r="C40" s="91" t="str">
        <f>IF('P5'!C11="","",'P5'!C11)</f>
        <v>JK</v>
      </c>
      <c r="D40" s="92">
        <f>IF('P5'!D11="","",'P5'!D11)</f>
        <v>36972</v>
      </c>
      <c r="E40" s="93" t="str">
        <f>IF('P5'!F11="","",'P5'!F11)</f>
        <v>Oda Marie Myklebust</v>
      </c>
      <c r="F40" s="97">
        <f>IF('P5'!H11=0,"",'P5'!H11)</f>
        <v>49</v>
      </c>
      <c r="G40" s="97">
        <f>IF('P5'!I11=0,"",'P5'!I11)</f>
        <v>53</v>
      </c>
      <c r="H40" s="97">
        <f>IF('P5'!J11=0,"",'P5'!J11)</f>
        <v>55</v>
      </c>
      <c r="I40" s="97">
        <f>IF('P5'!K11=0,"",'P5'!K11)</f>
        <v>69</v>
      </c>
      <c r="J40" s="97">
        <f>IF('P5'!L11=0,"",'P5'!L11)</f>
        <v>74</v>
      </c>
      <c r="K40" s="97">
        <f>IF('P5'!M11=0,"",'P5'!M11)</f>
        <v>77</v>
      </c>
      <c r="L40" s="97">
        <f>IF('P5'!N11=0,"",'P5'!N11)</f>
        <v>55</v>
      </c>
      <c r="M40" s="97">
        <f>IF('P5'!O11=0,"",'P5'!O11)</f>
        <v>77</v>
      </c>
      <c r="N40" s="97">
        <f>IF('P5'!P11=0,"",'P5'!P11)</f>
        <v>132</v>
      </c>
      <c r="O40" s="94">
        <f>IF('P5'!Q11=0,"",'P5'!Q11)</f>
        <v>155.91352604989913</v>
      </c>
    </row>
    <row r="41" spans="1:21" s="99" customFormat="1" ht="18" x14ac:dyDescent="0.4">
      <c r="A41" s="91">
        <v>36</v>
      </c>
      <c r="B41" s="94">
        <f>IF('P4'!B14="","",'P4'!B14)</f>
        <v>67.2</v>
      </c>
      <c r="C41" s="91" t="str">
        <f>IF('P4'!C14="","",'P4'!C14)</f>
        <v>JK</v>
      </c>
      <c r="D41" s="92">
        <f>IF('P4'!D14="","",'P4'!D14)</f>
        <v>36958</v>
      </c>
      <c r="E41" s="93" t="str">
        <f>IF('P4'!F14="","",'P4'!F14)</f>
        <v>Helle Henriksen Hvidsten</v>
      </c>
      <c r="F41" s="97">
        <f>IF('P4'!H14=0,"",'P4'!H14)</f>
        <v>50</v>
      </c>
      <c r="G41" s="97">
        <f>IF('P4'!I14=0,"",'P4'!I14)</f>
        <v>53</v>
      </c>
      <c r="H41" s="97">
        <f>IF('P4'!J14=0,"",'P4'!J14)</f>
        <v>57</v>
      </c>
      <c r="I41" s="97">
        <f>IF('P4'!K14=0,"",'P4'!K14)</f>
        <v>63</v>
      </c>
      <c r="J41" s="97">
        <f>IF('P4'!L14=0,"",'P4'!L14)</f>
        <v>-66</v>
      </c>
      <c r="K41" s="97">
        <f>IF('P4'!M14=0,"",'P4'!M14)</f>
        <v>66</v>
      </c>
      <c r="L41" s="97">
        <f>IF('P4'!N14=0,"",'P4'!N14)</f>
        <v>57</v>
      </c>
      <c r="M41" s="97">
        <f>IF('P4'!O14=0,"",'P4'!O14)</f>
        <v>66</v>
      </c>
      <c r="N41" s="97">
        <f>IF('P4'!P14=0,"",'P4'!P14)</f>
        <v>123</v>
      </c>
      <c r="O41" s="94">
        <f>IF('P4'!Q14=0,"",'P4'!Q14)</f>
        <v>155.23258311552669</v>
      </c>
    </row>
    <row r="42" spans="1:21" s="99" customFormat="1" ht="18" x14ac:dyDescent="0.4">
      <c r="A42" s="91">
        <v>37</v>
      </c>
      <c r="B42" s="94">
        <f>IF('P9'!B17="","",'P9'!B17)</f>
        <v>82.78</v>
      </c>
      <c r="C42" s="91" t="str">
        <f>IF('P9'!C17="","",'P9'!C17)</f>
        <v>UK</v>
      </c>
      <c r="D42" s="92">
        <f>IF('P9'!D17="","",'P9'!D17)</f>
        <v>38134</v>
      </c>
      <c r="E42" s="93" t="str">
        <f>IF('P9'!F17="","",'P9'!F17)</f>
        <v>Carmen Grimseth</v>
      </c>
      <c r="F42" s="97">
        <f>IF('P9'!H17=0,"",'P9'!H17)</f>
        <v>60</v>
      </c>
      <c r="G42" s="97">
        <f>IF('P9'!I17=0,"",'P9'!I17)</f>
        <v>-63</v>
      </c>
      <c r="H42" s="97">
        <f>IF('P9'!J17=0,"",'P9'!J17)</f>
        <v>63</v>
      </c>
      <c r="I42" s="97">
        <f>IF('P9'!K17=0,"",'P9'!K17)</f>
        <v>-70</v>
      </c>
      <c r="J42" s="97">
        <f>IF('P9'!L17=0,"",'P9'!L17)</f>
        <v>70</v>
      </c>
      <c r="K42" s="97">
        <f>IF('P9'!M17=0,"",'P9'!M17)</f>
        <v>73</v>
      </c>
      <c r="L42" s="97">
        <f>IF('P9'!N17=0,"",'P9'!N17)</f>
        <v>63</v>
      </c>
      <c r="M42" s="97">
        <f>IF('P9'!O17=0,"",'P9'!O17)</f>
        <v>73</v>
      </c>
      <c r="N42" s="97">
        <f>IF('P9'!P17=0,"",'P9'!P17)</f>
        <v>136</v>
      </c>
      <c r="O42" s="94">
        <f>IF('P9'!Q17=0,"",'P9'!Q17)</f>
        <v>154.90806917233698</v>
      </c>
    </row>
    <row r="43" spans="1:21" s="99" customFormat="1" ht="18" x14ac:dyDescent="0.4">
      <c r="A43" s="91">
        <v>38</v>
      </c>
      <c r="B43" s="94">
        <f>IF('P8'!B15="","",'P8'!B15)</f>
        <v>58.8</v>
      </c>
      <c r="C43" s="91" t="str">
        <f>IF('P8'!C15="","",'P8'!C15)</f>
        <v>UK</v>
      </c>
      <c r="D43" s="92">
        <f>IF('P8'!D15="","",'P8'!D15)</f>
        <v>37970</v>
      </c>
      <c r="E43" s="93" t="str">
        <f>IF('P8'!F15="","",'P8'!F15)</f>
        <v>Mariell Morken</v>
      </c>
      <c r="F43" s="97">
        <f>IF('P8'!H15=0,"",'P8'!H15)</f>
        <v>43</v>
      </c>
      <c r="G43" s="97">
        <f>IF('P8'!I15=0,"",'P8'!I15)</f>
        <v>46</v>
      </c>
      <c r="H43" s="97">
        <f>IF('P8'!J15=0,"",'P8'!J15)</f>
        <v>-50</v>
      </c>
      <c r="I43" s="97">
        <f>IF('P8'!K15=0,"",'P8'!K15)</f>
        <v>58</v>
      </c>
      <c r="J43" s="97">
        <f>IF('P8'!L15=0,"",'P8'!L15)</f>
        <v>62</v>
      </c>
      <c r="K43" s="97">
        <f>IF('P8'!M15=0,"",'P8'!M15)</f>
        <v>65</v>
      </c>
      <c r="L43" s="97">
        <f>IF('P8'!N15=0,"",'P8'!N15)</f>
        <v>46</v>
      </c>
      <c r="M43" s="97">
        <f>IF('P8'!O15=0,"",'P8'!O15)</f>
        <v>65</v>
      </c>
      <c r="N43" s="97">
        <f>IF('P8'!P15=0,"",'P8'!P15)</f>
        <v>111</v>
      </c>
      <c r="O43" s="94">
        <f>IF('P8'!Q15=0,"",'P8'!Q15)</f>
        <v>151.94110028945664</v>
      </c>
    </row>
    <row r="44" spans="1:21" s="99" customFormat="1" ht="18" x14ac:dyDescent="0.4">
      <c r="A44" s="91">
        <v>39</v>
      </c>
      <c r="B44" s="94">
        <f>IF('P5'!B10="","",'P5'!B10)</f>
        <v>67.099999999999994</v>
      </c>
      <c r="C44" s="91" t="str">
        <f>IF('P5'!C10="","",'P5'!C10)</f>
        <v>JK</v>
      </c>
      <c r="D44" s="92">
        <f>IF('P5'!D10="","",'P5'!D10)</f>
        <v>36677</v>
      </c>
      <c r="E44" s="93" t="str">
        <f>IF('P5'!F10="","",'P5'!F10)</f>
        <v>Andrine Sandved Hestenes</v>
      </c>
      <c r="F44" s="97">
        <f>IF('P5'!H10=0,"",'P5'!H10)</f>
        <v>50</v>
      </c>
      <c r="G44" s="97">
        <f>IF('P5'!I10=0,"",'P5'!I10)</f>
        <v>-55</v>
      </c>
      <c r="H44" s="97">
        <f>IF('P5'!J10=0,"",'P5'!J10)</f>
        <v>-55</v>
      </c>
      <c r="I44" s="97">
        <f>IF('P5'!K10=0,"",'P5'!K10)</f>
        <v>65</v>
      </c>
      <c r="J44" s="97">
        <f>IF('P5'!L10=0,"",'P5'!L10)</f>
        <v>70</v>
      </c>
      <c r="K44" s="97">
        <f>IF('P5'!M10=0,"",'P5'!M10)</f>
        <v>-73</v>
      </c>
      <c r="L44" s="97">
        <f>IF('P5'!N10=0,"",'P5'!N10)</f>
        <v>50</v>
      </c>
      <c r="M44" s="97">
        <f>IF('P5'!O10=0,"",'P5'!O10)</f>
        <v>70</v>
      </c>
      <c r="N44" s="97">
        <f>IF('P5'!P10=0,"",'P5'!P10)</f>
        <v>120</v>
      </c>
      <c r="O44" s="94">
        <f>IF('P5'!Q10=0,"",'P5'!Q10)</f>
        <v>151.57352757763894</v>
      </c>
    </row>
    <row r="45" spans="1:21" s="99" customFormat="1" ht="18" x14ac:dyDescent="0.4">
      <c r="A45" s="91">
        <v>40</v>
      </c>
      <c r="B45" s="94">
        <f>IF('P1'!B18="","",'P1'!B18)</f>
        <v>67.260000000000005</v>
      </c>
      <c r="C45" s="91" t="str">
        <f>IF('P1'!C18="","",'P1'!C18)</f>
        <v>K2</v>
      </c>
      <c r="D45" s="92">
        <f>IF('P1'!D18="","",'P1'!D18)</f>
        <v>28326</v>
      </c>
      <c r="E45" s="93" t="str">
        <f>IF('P1'!F18="","",'P1'!F18)</f>
        <v>Siren Loy</v>
      </c>
      <c r="F45" s="97">
        <f>IF('P1'!H18=0,"",'P1'!H18)</f>
        <v>45</v>
      </c>
      <c r="G45" s="97">
        <f>IF('P1'!I18=0,"",'P1'!I18)</f>
        <v>48</v>
      </c>
      <c r="H45" s="97">
        <f>IF('P1'!J18=0,"",'P1'!J18)</f>
        <v>51</v>
      </c>
      <c r="I45" s="97">
        <f>IF('P1'!K18=0,"",'P1'!K18)</f>
        <v>65</v>
      </c>
      <c r="J45" s="97">
        <f>IF('P1'!L18=0,"",'P1'!L18)</f>
        <v>69</v>
      </c>
      <c r="K45" s="97">
        <f>IF('P1'!M18=0,"",'P1'!M18)</f>
        <v>-74</v>
      </c>
      <c r="L45" s="97">
        <f>IF('P1'!N18=0,"",'P1'!N18)</f>
        <v>51</v>
      </c>
      <c r="M45" s="97">
        <f>IF('P1'!O18=0,"",'P1'!O18)</f>
        <v>69</v>
      </c>
      <c r="N45" s="97">
        <f>IF('P1'!P18=0,"",'P1'!P18)</f>
        <v>120</v>
      </c>
      <c r="O45" s="130">
        <f>IF('P1'!Q18=0,"",'P1'!Q18)</f>
        <v>151.37041085661295</v>
      </c>
    </row>
    <row r="46" spans="1:21" s="99" customFormat="1" ht="18" x14ac:dyDescent="0.4">
      <c r="A46" s="91">
        <v>41</v>
      </c>
      <c r="B46" s="94">
        <f>IF('P5'!B17="","",'P5'!B17)</f>
        <v>82.78</v>
      </c>
      <c r="C46" s="91" t="str">
        <f>IF('P5'!C17="","",'P5'!C17)</f>
        <v>UK</v>
      </c>
      <c r="D46" s="92">
        <f>IF('P5'!D17="","",'P5'!D17)</f>
        <v>38134</v>
      </c>
      <c r="E46" s="93" t="str">
        <f>IF('P5'!F17="","",'P5'!F17)</f>
        <v>Carmen Grimseth</v>
      </c>
      <c r="F46" s="97">
        <f>IF('P5'!H17=0,"",'P5'!H17)</f>
        <v>-58</v>
      </c>
      <c r="G46" s="97">
        <f>IF('P5'!I17=0,"",'P5'!I17)</f>
        <v>58</v>
      </c>
      <c r="H46" s="97">
        <f>IF('P5'!J17=0,"",'P5'!J17)</f>
        <v>61</v>
      </c>
      <c r="I46" s="97">
        <f>IF('P5'!K17=0,"",'P5'!K17)</f>
        <v>68</v>
      </c>
      <c r="J46" s="97">
        <f>IF('P5'!L17=0,"",'P5'!L17)</f>
        <v>-71</v>
      </c>
      <c r="K46" s="97">
        <f>IF('P5'!M17=0,"",'P5'!M17)</f>
        <v>71</v>
      </c>
      <c r="L46" s="97">
        <f>IF('P5'!N17=0,"",'P5'!N17)</f>
        <v>61</v>
      </c>
      <c r="M46" s="97">
        <f>IF('P5'!O17=0,"",'P5'!O17)</f>
        <v>71</v>
      </c>
      <c r="N46" s="97">
        <f>IF('P5'!P17=0,"",'P5'!P17)</f>
        <v>132</v>
      </c>
      <c r="O46" s="94">
        <f>IF('P5'!Q17=0,"",'P5'!Q17)</f>
        <v>150.35194949079764</v>
      </c>
    </row>
    <row r="47" spans="1:21" s="99" customFormat="1" ht="18" x14ac:dyDescent="0.4">
      <c r="A47" s="91">
        <v>42</v>
      </c>
      <c r="B47" s="94">
        <f>IF('P1'!B14="","",'P1'!B14)</f>
        <v>83.82</v>
      </c>
      <c r="C47" s="91" t="str">
        <f>IF('P1'!C14="","",'P1'!C14)</f>
        <v>K1</v>
      </c>
      <c r="D47" s="92">
        <f>IF('P1'!D14="","",'P1'!D14)</f>
        <v>29367</v>
      </c>
      <c r="E47" s="93" t="str">
        <f>IF('P1'!F14="","",'P1'!F14)</f>
        <v>Ingeborg Endresen</v>
      </c>
      <c r="F47" s="97">
        <f>IF('P1'!H14=0,"",'P1'!H14)</f>
        <v>55</v>
      </c>
      <c r="G47" s="97">
        <f>IF('P1'!I14=0,"",'P1'!I14)</f>
        <v>-60</v>
      </c>
      <c r="H47" s="97">
        <f>IF('P1'!J14=0,"",'P1'!J14)</f>
        <v>-60</v>
      </c>
      <c r="I47" s="97">
        <f>IF('P1'!K14=0,"",'P1'!K14)</f>
        <v>72</v>
      </c>
      <c r="J47" s="97">
        <f>IF('P1'!L14=0,"",'P1'!L14)</f>
        <v>76</v>
      </c>
      <c r="K47" s="97">
        <f>IF('P1'!M14=0,"",'P1'!M14)</f>
        <v>-78</v>
      </c>
      <c r="L47" s="97">
        <f>IF('P1'!N14=0,"",'P1'!N14)</f>
        <v>55</v>
      </c>
      <c r="M47" s="97">
        <f>IF('P1'!O14=0,"",'P1'!O14)</f>
        <v>76</v>
      </c>
      <c r="N47" s="97">
        <f>IF('P1'!P14=0,"",'P1'!P14)</f>
        <v>131</v>
      </c>
      <c r="O47" s="130">
        <f>IF('P1'!Q14=0,"",'P1'!Q14)</f>
        <v>148.438682869742</v>
      </c>
    </row>
    <row r="48" spans="1:21" s="99" customFormat="1" ht="18" x14ac:dyDescent="0.4">
      <c r="A48" s="91">
        <v>43</v>
      </c>
      <c r="B48" s="94">
        <f>IF('P9'!B9="","",'P9'!B9)</f>
        <v>49.02</v>
      </c>
      <c r="C48" s="91" t="str">
        <f>IF('P9'!C9="","",'P9'!C9)</f>
        <v>UK</v>
      </c>
      <c r="D48" s="92">
        <f>IF('P9'!D9="","",'P9'!D9)</f>
        <v>38688</v>
      </c>
      <c r="E48" s="93" t="str">
        <f>IF('P9'!F9="","",'P9'!F9)</f>
        <v>Emma Reiakvam</v>
      </c>
      <c r="F48" s="97">
        <f>IF('P9'!H9=0,"",'P9'!H9)</f>
        <v>33</v>
      </c>
      <c r="G48" s="97">
        <f>IF('P9'!I9=0,"",'P9'!I9)</f>
        <v>37</v>
      </c>
      <c r="H48" s="97">
        <f>IF('P9'!J9=0,"",'P9'!J9)</f>
        <v>40</v>
      </c>
      <c r="I48" s="97">
        <f>IF('P9'!K9=0,"",'P9'!K9)</f>
        <v>45</v>
      </c>
      <c r="J48" s="97">
        <f>IF('P9'!L9=0,"",'P9'!L9)</f>
        <v>50</v>
      </c>
      <c r="K48" s="97">
        <f>IF('P9'!M9=0,"",'P9'!M9)</f>
        <v>-53</v>
      </c>
      <c r="L48" s="97">
        <f>IF('P9'!N9=0,"",'P9'!N9)</f>
        <v>40</v>
      </c>
      <c r="M48" s="97">
        <f>IF('P9'!O9=0,"",'P9'!O9)</f>
        <v>50</v>
      </c>
      <c r="N48" s="97">
        <f>IF('P9'!P9=0,"",'P9'!P9)</f>
        <v>90</v>
      </c>
      <c r="O48" s="94">
        <f>IF('P9'!Q9=0,"",'P9'!Q9)</f>
        <v>140.32343648103574</v>
      </c>
    </row>
    <row r="49" spans="1:15" s="99" customFormat="1" ht="18" x14ac:dyDescent="0.4">
      <c r="A49" s="91">
        <v>44</v>
      </c>
      <c r="B49" s="94">
        <f>IF('P8'!B13="","",'P8'!B13)</f>
        <v>59.34</v>
      </c>
      <c r="C49" s="91" t="str">
        <f>IF('P8'!C13="","",'P8'!C13)</f>
        <v>UK</v>
      </c>
      <c r="D49" s="92">
        <f>IF('P8'!D13="","",'P8'!D13)</f>
        <v>38610</v>
      </c>
      <c r="E49" s="93" t="str">
        <f>IF('P8'!F13="","",'P8'!F13)</f>
        <v>Trine Hellevang</v>
      </c>
      <c r="F49" s="97">
        <f>IF('P8'!H13=0,"",'P8'!H13)</f>
        <v>44</v>
      </c>
      <c r="G49" s="97">
        <f>IF('P8'!I13=0,"",'P8'!I13)</f>
        <v>-46</v>
      </c>
      <c r="H49" s="97">
        <f>IF('P8'!J13=0,"",'P8'!J13)</f>
        <v>46</v>
      </c>
      <c r="I49" s="97">
        <f>IF('P8'!K13=0,"",'P8'!K13)</f>
        <v>53</v>
      </c>
      <c r="J49" s="97">
        <f>IF('P8'!L13=0,"",'P8'!L13)</f>
        <v>55</v>
      </c>
      <c r="K49" s="97">
        <f>IF('P8'!M13=0,"",'P8'!M13)</f>
        <v>57</v>
      </c>
      <c r="L49" s="97">
        <f>IF('P8'!N13=0,"",'P8'!N13)</f>
        <v>46</v>
      </c>
      <c r="M49" s="97">
        <f>IF('P8'!O13=0,"",'P8'!O13)</f>
        <v>57</v>
      </c>
      <c r="N49" s="97">
        <f>IF('P8'!P13=0,"",'P8'!P13)</f>
        <v>103</v>
      </c>
      <c r="O49" s="94">
        <f>IF('P8'!Q13=0,"",'P8'!Q13)</f>
        <v>140.15433130719916</v>
      </c>
    </row>
    <row r="50" spans="1:15" s="99" customFormat="1" ht="18" x14ac:dyDescent="0.4">
      <c r="A50" s="91">
        <v>45</v>
      </c>
      <c r="B50" s="94">
        <f>IF('P4'!B11="","",'P4'!B11)</f>
        <v>78.959999999999994</v>
      </c>
      <c r="C50" s="91" t="str">
        <f>IF('P4'!C11="","",'P4'!C11)</f>
        <v>JK</v>
      </c>
      <c r="D50" s="92">
        <f>IF('P4'!D11="","",'P4'!D11)</f>
        <v>36700</v>
      </c>
      <c r="E50" s="93" t="str">
        <f>IF('P4'!F11="","",'P4'!F11)</f>
        <v>Vilde Sårheim</v>
      </c>
      <c r="F50" s="97">
        <f>IF('P4'!H11=0,"",'P4'!H11)</f>
        <v>52</v>
      </c>
      <c r="G50" s="97">
        <f>IF('P4'!I11=0,"",'P4'!I11)</f>
        <v>55</v>
      </c>
      <c r="H50" s="97">
        <f>IF('P4'!J11=0,"",'P4'!J11)</f>
        <v>-60</v>
      </c>
      <c r="I50" s="97">
        <f>IF('P4'!K11=0,"",'P4'!K11)</f>
        <v>62</v>
      </c>
      <c r="J50" s="97">
        <f>IF('P4'!L11=0,"",'P4'!L11)</f>
        <v>65</v>
      </c>
      <c r="K50" s="97">
        <f>IF('P4'!M11=0,"",'P4'!M11)</f>
        <v>-68</v>
      </c>
      <c r="L50" s="97">
        <f>IF('P4'!N11=0,"",'P4'!N11)</f>
        <v>55</v>
      </c>
      <c r="M50" s="97">
        <f>IF('P4'!O11=0,"",'P4'!O11)</f>
        <v>65</v>
      </c>
      <c r="N50" s="97">
        <f>IF('P4'!P11=0,"",'P4'!P11)</f>
        <v>120</v>
      </c>
      <c r="O50" s="94">
        <f>IF('P4'!Q11=0,"",'P4'!Q11)</f>
        <v>139.5349349108883</v>
      </c>
    </row>
    <row r="51" spans="1:15" s="99" customFormat="1" ht="18" x14ac:dyDescent="0.4">
      <c r="A51" s="91">
        <v>46</v>
      </c>
      <c r="B51" s="94">
        <f>IF('P8'!B9="","",'P8'!B9)</f>
        <v>57.42</v>
      </c>
      <c r="C51" s="91" t="str">
        <f>IF('P8'!C9="","",'P8'!C9)</f>
        <v>UK</v>
      </c>
      <c r="D51" s="92">
        <f>IF('P8'!D9="","",'P8'!D9)</f>
        <v>38832</v>
      </c>
      <c r="E51" s="93" t="str">
        <f>IF('P8'!F9="","",'P8'!F9)</f>
        <v>Edle Eik Litland</v>
      </c>
      <c r="F51" s="97">
        <f>IF('P8'!H9=0,"",'P8'!H9)</f>
        <v>38</v>
      </c>
      <c r="G51" s="97">
        <f>IF('P8'!I9=0,"",'P8'!I9)</f>
        <v>41</v>
      </c>
      <c r="H51" s="97">
        <f>IF('P8'!J9=0,"",'P8'!J9)</f>
        <v>44</v>
      </c>
      <c r="I51" s="97">
        <f>IF('P8'!K9=0,"",'P8'!K9)</f>
        <v>48</v>
      </c>
      <c r="J51" s="97">
        <f>IF('P8'!L9=0,"",'P8'!L9)</f>
        <v>51</v>
      </c>
      <c r="K51" s="97">
        <f>IF('P8'!M9=0,"",'P8'!M9)</f>
        <v>55</v>
      </c>
      <c r="L51" s="97">
        <f>IF('P8'!N9=0,"",'P8'!N9)</f>
        <v>44</v>
      </c>
      <c r="M51" s="97">
        <f>IF('P8'!O9=0,"",'P8'!O9)</f>
        <v>55</v>
      </c>
      <c r="N51" s="97">
        <f>IF('P8'!P9=0,"",'P8'!P9)</f>
        <v>99</v>
      </c>
      <c r="O51" s="94">
        <f>IF('P8'!Q9=0,"",'P8'!Q9)</f>
        <v>137.66172526467241</v>
      </c>
    </row>
    <row r="52" spans="1:15" s="99" customFormat="1" ht="18" x14ac:dyDescent="0.4">
      <c r="A52" s="91">
        <v>47</v>
      </c>
      <c r="B52" s="94">
        <f>IF('P4'!B17="","",'P4'!B17)</f>
        <v>59.34</v>
      </c>
      <c r="C52" s="91" t="str">
        <f>IF('P4'!C17="","",'P4'!C17)</f>
        <v>UK</v>
      </c>
      <c r="D52" s="92">
        <f>IF('P4'!D17="","",'P4'!D17)</f>
        <v>38610</v>
      </c>
      <c r="E52" s="93" t="str">
        <f>IF('P4'!F17="","",'P4'!F17)</f>
        <v>Trine Hellevang</v>
      </c>
      <c r="F52" s="97">
        <f>IF('P4'!H17=0,"",'P4'!H17)</f>
        <v>44</v>
      </c>
      <c r="G52" s="97">
        <f>IF('P4'!I17=0,"",'P4'!I17)</f>
        <v>47</v>
      </c>
      <c r="H52" s="97">
        <f>IF('P4'!J17=0,"",'P4'!J17)</f>
        <v>-48</v>
      </c>
      <c r="I52" s="97">
        <f>IF('P4'!K17=0,"",'P4'!K17)</f>
        <v>53</v>
      </c>
      <c r="J52" s="97">
        <f>IF('P4'!L17=0,"",'P4'!L17)</f>
        <v>-56</v>
      </c>
      <c r="K52" s="97">
        <f>IF('P4'!M17=0,"",'P4'!M17)</f>
        <v>-56</v>
      </c>
      <c r="L52" s="97">
        <f>IF('P4'!N17=0,"",'P4'!N17)</f>
        <v>47</v>
      </c>
      <c r="M52" s="97">
        <f>IF('P4'!O17=0,"",'P4'!O17)</f>
        <v>53</v>
      </c>
      <c r="N52" s="97">
        <f>IF('P4'!P17=0,"",'P4'!P17)</f>
        <v>100</v>
      </c>
      <c r="O52" s="94">
        <f>IF('P4'!Q17=0,"",'P4'!Q17)</f>
        <v>136.07216631766909</v>
      </c>
    </row>
    <row r="53" spans="1:15" s="99" customFormat="1" ht="18" x14ac:dyDescent="0.4">
      <c r="A53" s="91">
        <v>48</v>
      </c>
      <c r="B53" s="94">
        <f>IF('P9'!B14="","",'P9'!B14)</f>
        <v>65.58</v>
      </c>
      <c r="C53" s="91" t="str">
        <f>IF('P9'!C14="","",'P9'!C14)</f>
        <v>UK</v>
      </c>
      <c r="D53" s="92">
        <f>IF('P9'!D14="","",'P9'!D14)</f>
        <v>38271</v>
      </c>
      <c r="E53" s="93" t="str">
        <f>IF('P9'!F14="","",'P9'!F14)</f>
        <v>Tuva Sandvik Sørdal</v>
      </c>
      <c r="F53" s="97">
        <f>IF('P9'!H14=0,"",'P9'!H14)</f>
        <v>40</v>
      </c>
      <c r="G53" s="97">
        <f>IF('P9'!I14=0,"",'P9'!I14)</f>
        <v>45</v>
      </c>
      <c r="H53" s="97">
        <f>IF('P9'!J14=0,"",'P9'!J14)</f>
        <v>-47</v>
      </c>
      <c r="I53" s="97">
        <f>IF('P9'!K14=0,"",'P9'!K14)</f>
        <v>50</v>
      </c>
      <c r="J53" s="97">
        <f>IF('P9'!L14=0,"",'P9'!L14)</f>
        <v>-55</v>
      </c>
      <c r="K53" s="97">
        <f>IF('P9'!M14=0,"",'P9'!M14)</f>
        <v>55</v>
      </c>
      <c r="L53" s="97">
        <f>IF('P9'!N14=0,"",'P9'!N14)</f>
        <v>45</v>
      </c>
      <c r="M53" s="97">
        <f>IF('P9'!O14=0,"",'P9'!O14)</f>
        <v>55</v>
      </c>
      <c r="N53" s="97">
        <f>IF('P9'!P14=0,"",'P9'!P14)</f>
        <v>100</v>
      </c>
      <c r="O53" s="94">
        <f>IF('P9'!Q14=0,"",'P9'!Q14)</f>
        <v>127.97659669598534</v>
      </c>
    </row>
    <row r="54" spans="1:15" s="99" customFormat="1" ht="18" x14ac:dyDescent="0.4">
      <c r="A54" s="91">
        <v>49</v>
      </c>
      <c r="B54" s="94">
        <f>IF('P8'!B11="","",'P8'!B11)</f>
        <v>68.459999999999994</v>
      </c>
      <c r="C54" s="91" t="str">
        <f>IF('P8'!C11="","",'P8'!C11)</f>
        <v>UK</v>
      </c>
      <c r="D54" s="92">
        <f>IF('P8'!D11="","",'P8'!D11)</f>
        <v>37467</v>
      </c>
      <c r="E54" s="93" t="str">
        <f>IF('P8'!F11="","",'P8'!F11)</f>
        <v>Sunniva Nyheim</v>
      </c>
      <c r="F54" s="97">
        <f>IF('P8'!H11=0,"",'P8'!H11)</f>
        <v>38</v>
      </c>
      <c r="G54" s="97">
        <f>IF('P8'!I11=0,"",'P8'!I11)</f>
        <v>41</v>
      </c>
      <c r="H54" s="97">
        <f>IF('P8'!J11=0,"",'P8'!J11)</f>
        <v>44</v>
      </c>
      <c r="I54" s="97">
        <f>IF('P8'!K11=0,"",'P8'!K11)</f>
        <v>52</v>
      </c>
      <c r="J54" s="97">
        <f>IF('P8'!L11=0,"",'P8'!L11)</f>
        <v>56</v>
      </c>
      <c r="K54" s="97">
        <f>IF('P8'!M11=0,"",'P8'!M11)</f>
        <v>58</v>
      </c>
      <c r="L54" s="97">
        <f>IF('P8'!N11=0,"",'P8'!N11)</f>
        <v>44</v>
      </c>
      <c r="M54" s="97">
        <f>IF('P8'!O11=0,"",'P8'!O11)</f>
        <v>58</v>
      </c>
      <c r="N54" s="97">
        <f>IF('P8'!P11=0,"",'P8'!P11)</f>
        <v>102</v>
      </c>
      <c r="O54" s="94">
        <f>IF('P8'!Q11=0,"",'P8'!Q11)</f>
        <v>127.40552054476194</v>
      </c>
    </row>
    <row r="55" spans="1:15" s="99" customFormat="1" ht="18" x14ac:dyDescent="0.4">
      <c r="A55" s="91">
        <v>50</v>
      </c>
      <c r="B55" s="94">
        <f>IF('P8'!B14="","",'P8'!B14)</f>
        <v>60.32</v>
      </c>
      <c r="C55" s="91" t="str">
        <f>IF('P8'!C14="","",'P8'!C14)</f>
        <v>UK</v>
      </c>
      <c r="D55" s="92">
        <f>IF('P8'!D14="","",'P8'!D14)</f>
        <v>37984</v>
      </c>
      <c r="E55" s="93" t="str">
        <f>IF('P8'!F14="","",'P8'!F14)</f>
        <v>Nora Liknes</v>
      </c>
      <c r="F55" s="97">
        <f>IF('P8'!H14=0,"",'P8'!H14)</f>
        <v>43</v>
      </c>
      <c r="G55" s="97">
        <f>IF('P8'!I14=0,"",'P8'!I14)</f>
        <v>45</v>
      </c>
      <c r="H55" s="97">
        <f>IF('P8'!J14=0,"",'P8'!J14)</f>
        <v>48</v>
      </c>
      <c r="I55" s="97">
        <f>IF('P8'!K14=0,"",'P8'!K14)</f>
        <v>45</v>
      </c>
      <c r="J55" s="97" t="str">
        <f>IF('P8'!L14=0,"",'P8'!L14)</f>
        <v>-</v>
      </c>
      <c r="K55" s="97" t="str">
        <f>IF('P8'!M14=0,"",'P8'!M14)</f>
        <v>-</v>
      </c>
      <c r="L55" s="97">
        <f>IF('P8'!N14=0,"",'P8'!N14)</f>
        <v>48</v>
      </c>
      <c r="M55" s="97">
        <f>IF('P8'!O14=0,"",'P8'!O14)</f>
        <v>45</v>
      </c>
      <c r="N55" s="97">
        <f>IF('P8'!P14=0,"",'P8'!P14)</f>
        <v>93</v>
      </c>
      <c r="O55" s="94">
        <f>IF('P8'!Q14=0,"",'P8'!Q14)</f>
        <v>125.22350423477108</v>
      </c>
    </row>
    <row r="56" spans="1:15" s="99" customFormat="1" ht="18" x14ac:dyDescent="0.4">
      <c r="A56" s="91">
        <v>51</v>
      </c>
      <c r="B56" s="94">
        <f>IF('P4'!B12="","",'P4'!B12)</f>
        <v>73.8</v>
      </c>
      <c r="C56" s="91" t="str">
        <f>IF('P4'!C12="","",'P4'!C12)</f>
        <v>UK</v>
      </c>
      <c r="D56" s="92">
        <f>IF('P4'!D12="","",'P4'!D12)</f>
        <v>38604</v>
      </c>
      <c r="E56" s="93" t="str">
        <f>IF('P4'!F12="","",'P4'!F12)</f>
        <v>Anette Skjerli</v>
      </c>
      <c r="F56" s="97">
        <f>IF('P4'!H12=0,"",'P4'!H12)</f>
        <v>45</v>
      </c>
      <c r="G56" s="97">
        <f>IF('P4'!I12=0,"",'P4'!I12)</f>
        <v>48</v>
      </c>
      <c r="H56" s="97">
        <f>IF('P4'!J12=0,"",'P4'!J12)</f>
        <v>-50</v>
      </c>
      <c r="I56" s="97">
        <f>IF('P4'!K12=0,"",'P4'!K12)</f>
        <v>53</v>
      </c>
      <c r="J56" s="97">
        <f>IF('P4'!L12=0,"",'P4'!L12)</f>
        <v>56</v>
      </c>
      <c r="K56" s="97">
        <f>IF('P4'!M12=0,"",'P4'!M12)</f>
        <v>-58</v>
      </c>
      <c r="L56" s="97">
        <f>IF('P4'!N12=0,"",'P4'!N12)</f>
        <v>48</v>
      </c>
      <c r="M56" s="97">
        <f>IF('P4'!O12=0,"",'P4'!O12)</f>
        <v>56</v>
      </c>
      <c r="N56" s="97">
        <f>IF('P4'!P12=0,"",'P4'!P12)</f>
        <v>104</v>
      </c>
      <c r="O56" s="94">
        <f>IF('P4'!Q12=0,"",'P4'!Q12)</f>
        <v>124.88442040111956</v>
      </c>
    </row>
    <row r="57" spans="1:15" s="99" customFormat="1" ht="18" x14ac:dyDescent="0.4">
      <c r="A57" s="91">
        <v>52</v>
      </c>
      <c r="B57" s="94">
        <f>IF('P8'!B16="","",'P8'!B16)</f>
        <v>68.680000000000007</v>
      </c>
      <c r="C57" s="91" t="str">
        <f>IF('P8'!C16="","",'P8'!C16)</f>
        <v>UK</v>
      </c>
      <c r="D57" s="92">
        <f>IF('P8'!D16="","",'P8'!D16)</f>
        <v>37362</v>
      </c>
      <c r="E57" s="93" t="str">
        <f>IF('P8'!F16="","",'P8'!F16)</f>
        <v>Emilie Kolseth Jensen</v>
      </c>
      <c r="F57" s="97">
        <f>IF('P8'!H16=0,"",'P8'!H16)</f>
        <v>38</v>
      </c>
      <c r="G57" s="97">
        <f>IF('P8'!I16=0,"",'P8'!I16)</f>
        <v>41</v>
      </c>
      <c r="H57" s="97">
        <f>IF('P8'!J16=0,"",'P8'!J16)</f>
        <v>43</v>
      </c>
      <c r="I57" s="97">
        <f>IF('P8'!K16=0,"",'P8'!K16)</f>
        <v>53</v>
      </c>
      <c r="J57" s="97">
        <f>IF('P8'!L16=0,"",'P8'!L16)</f>
        <v>57</v>
      </c>
      <c r="K57" s="97">
        <f>IF('P8'!M16=0,"",'P8'!M16)</f>
        <v>-60</v>
      </c>
      <c r="L57" s="97">
        <f>IF('P8'!N16=0,"",'P8'!N16)</f>
        <v>43</v>
      </c>
      <c r="M57" s="97">
        <f>IF('P8'!O16=0,"",'P8'!O16)</f>
        <v>57</v>
      </c>
      <c r="N57" s="97">
        <f>IF('P8'!P16=0,"",'P8'!P16)</f>
        <v>100</v>
      </c>
      <c r="O57" s="94">
        <f>IF('P8'!Q16=0,"",'P8'!Q16)</f>
        <v>124.68751500806256</v>
      </c>
    </row>
    <row r="58" spans="1:15" s="99" customFormat="1" ht="18" x14ac:dyDescent="0.4">
      <c r="A58" s="91">
        <v>53</v>
      </c>
      <c r="B58" s="94">
        <f>IF('P8'!B10="","",'P8'!B10)</f>
        <v>73.8</v>
      </c>
      <c r="C58" s="91" t="str">
        <f>IF('P8'!C10="","",'P8'!C10)</f>
        <v>UK</v>
      </c>
      <c r="D58" s="92">
        <f>IF('P8'!D10="","",'P8'!D10)</f>
        <v>38604</v>
      </c>
      <c r="E58" s="93" t="str">
        <f>IF('P8'!F10="","",'P8'!F10)</f>
        <v>Anette Skjerli</v>
      </c>
      <c r="F58" s="97">
        <f>IF('P8'!H10=0,"",'P8'!H10)</f>
        <v>-46</v>
      </c>
      <c r="G58" s="97">
        <f>IF('P8'!I10=0,"",'P8'!I10)</f>
        <v>46</v>
      </c>
      <c r="H58" s="97">
        <f>IF('P8'!J10=0,"",'P8'!J10)</f>
        <v>-48</v>
      </c>
      <c r="I58" s="97">
        <f>IF('P8'!K10=0,"",'P8'!K10)</f>
        <v>56</v>
      </c>
      <c r="J58" s="97">
        <f>IF('P8'!L10=0,"",'P8'!L10)</f>
        <v>-58</v>
      </c>
      <c r="K58" s="97">
        <f>IF('P8'!M10=0,"",'P8'!M10)</f>
        <v>-58</v>
      </c>
      <c r="L58" s="97">
        <f>IF('P8'!N10=0,"",'P8'!N10)</f>
        <v>46</v>
      </c>
      <c r="M58" s="97">
        <f>IF('P8'!O10=0,"",'P8'!O10)</f>
        <v>56</v>
      </c>
      <c r="N58" s="97">
        <f>IF('P8'!P10=0,"",'P8'!P10)</f>
        <v>102</v>
      </c>
      <c r="O58" s="94">
        <f>IF('P8'!Q10=0,"",'P8'!Q10)</f>
        <v>122.48279693186726</v>
      </c>
    </row>
    <row r="59" spans="1:15" s="99" customFormat="1" ht="18" x14ac:dyDescent="0.4">
      <c r="A59" s="91">
        <v>54</v>
      </c>
      <c r="B59" s="94">
        <f>IF('P1'!B10="","",'P1'!B10)</f>
        <v>68.06</v>
      </c>
      <c r="C59" s="91" t="str">
        <f>IF('P1'!C10="","",'P1'!C10)</f>
        <v>K2</v>
      </c>
      <c r="D59" s="92">
        <f>IF('P1'!D10="","",'P1'!D10)</f>
        <v>28656</v>
      </c>
      <c r="E59" s="93" t="str">
        <f>IF('P1'!F10="","",'P1'!F10)</f>
        <v>Julie Dahle</v>
      </c>
      <c r="F59" s="97">
        <f>IF('P1'!H10=0,"",'P1'!H10)</f>
        <v>40</v>
      </c>
      <c r="G59" s="97">
        <f>IF('P1'!I10=0,"",'P1'!I10)</f>
        <v>43</v>
      </c>
      <c r="H59" s="97">
        <f>IF('P1'!J10=0,"",'P1'!J10)</f>
        <v>45</v>
      </c>
      <c r="I59" s="97">
        <f>IF('P1'!K10=0,"",'P1'!K10)</f>
        <v>48</v>
      </c>
      <c r="J59" s="97">
        <f>IF('P1'!L10=0,"",'P1'!L10)</f>
        <v>51</v>
      </c>
      <c r="K59" s="97">
        <f>IF('P1'!M10=0,"",'P1'!M10)</f>
        <v>-55</v>
      </c>
      <c r="L59" s="97">
        <f>IF('P1'!N10=0,"",'P1'!N10)</f>
        <v>45</v>
      </c>
      <c r="M59" s="97">
        <f>IF('P1'!O10=0,"",'P1'!O10)</f>
        <v>51</v>
      </c>
      <c r="N59" s="97">
        <f>IF('P1'!P10=0,"",'P1'!P10)</f>
        <v>96</v>
      </c>
      <c r="O59" s="130">
        <f>IF('P1'!Q10=0,"",'P1'!Q10)</f>
        <v>120.29971032256404</v>
      </c>
    </row>
    <row r="60" spans="1:15" s="99" customFormat="1" ht="18" x14ac:dyDescent="0.4">
      <c r="A60" s="91">
        <v>55</v>
      </c>
      <c r="B60" s="94">
        <f>IF('P1'!B9="","",'P1'!B9)</f>
        <v>83.6</v>
      </c>
      <c r="C60" s="91" t="str">
        <f>IF('P1'!C9="","",'P1'!C9)</f>
        <v>K5</v>
      </c>
      <c r="D60" s="92">
        <f>IF('P1'!D9="","",'P1'!D9)</f>
        <v>23735</v>
      </c>
      <c r="E60" s="93" t="str">
        <f>IF('P1'!F9="","",'P1'!F9)</f>
        <v>Margit Skjervheim</v>
      </c>
      <c r="F60" s="97">
        <f>IF('P1'!H9=0,"",'P1'!H9)</f>
        <v>41</v>
      </c>
      <c r="G60" s="97">
        <f>IF('P1'!I9=0,"",'P1'!I9)</f>
        <v>43</v>
      </c>
      <c r="H60" s="97">
        <f>IF('P1'!J9=0,"",'P1'!J9)</f>
        <v>45</v>
      </c>
      <c r="I60" s="97">
        <f>IF('P1'!K9=0,"",'P1'!K9)</f>
        <v>56</v>
      </c>
      <c r="J60" s="97">
        <f>IF('P1'!L9=0,"",'P1'!L9)</f>
        <v>60</v>
      </c>
      <c r="K60" s="97">
        <f>IF('P1'!M9=0,"",'P1'!M9)</f>
        <v>-63</v>
      </c>
      <c r="L60" s="97">
        <f>IF('P1'!N9=0,"",'P1'!N9)</f>
        <v>45</v>
      </c>
      <c r="M60" s="97">
        <f>IF('P1'!O9=0,"",'P1'!O9)</f>
        <v>60</v>
      </c>
      <c r="N60" s="97">
        <f>IF('P1'!P9=0,"",'P1'!P9)</f>
        <v>105</v>
      </c>
      <c r="O60" s="130">
        <f>IF('P1'!Q9=0,"",'P1'!Q9)</f>
        <v>119.10688233137073</v>
      </c>
    </row>
    <row r="61" spans="1:15" s="99" customFormat="1" ht="18" x14ac:dyDescent="0.4">
      <c r="A61" s="91">
        <v>56</v>
      </c>
      <c r="B61" s="94">
        <f>IF('P5'!B12="","",'P5'!B12)</f>
        <v>69.02</v>
      </c>
      <c r="C61" s="91" t="str">
        <f>IF('P5'!C12="","",'P5'!C12)</f>
        <v>JK</v>
      </c>
      <c r="D61" s="92">
        <f>IF('P5'!D12="","",'P5'!D12)</f>
        <v>37069</v>
      </c>
      <c r="E61" s="93" t="str">
        <f>IF('P5'!F12="","",'P5'!F12)</f>
        <v>Anna Wiik</v>
      </c>
      <c r="F61" s="97">
        <f>IF('P5'!H12=0,"",'P5'!H12)</f>
        <v>35</v>
      </c>
      <c r="G61" s="97">
        <f>IF('P5'!I12=0,"",'P5'!I12)</f>
        <v>-38</v>
      </c>
      <c r="H61" s="97">
        <f>IF('P5'!J12=0,"",'P5'!J12)</f>
        <v>40</v>
      </c>
      <c r="I61" s="97">
        <f>IF('P5'!K12=0,"",'P5'!K12)</f>
        <v>45</v>
      </c>
      <c r="J61" s="97">
        <f>IF('P5'!L12=0,"",'P5'!L12)</f>
        <v>50</v>
      </c>
      <c r="K61" s="97">
        <f>IF('P5'!M12=0,"",'P5'!M12)</f>
        <v>53</v>
      </c>
      <c r="L61" s="97">
        <f>IF('P5'!N12=0,"",'P5'!N12)</f>
        <v>40</v>
      </c>
      <c r="M61" s="97">
        <f>IF('P5'!O12=0,"",'P5'!O12)</f>
        <v>53</v>
      </c>
      <c r="N61" s="97">
        <f>IF('P5'!P12=0,"",'P5'!P12)</f>
        <v>93</v>
      </c>
      <c r="O61" s="94">
        <f>IF('P5'!Q12=0,"",'P5'!Q12)</f>
        <v>115.64696383303645</v>
      </c>
    </row>
    <row r="62" spans="1:15" s="99" customFormat="1" ht="18" x14ac:dyDescent="0.4">
      <c r="A62" s="91">
        <v>57</v>
      </c>
      <c r="B62" s="94">
        <f>IF('P9'!B12="","",'P9'!B12)</f>
        <v>79.239999999999995</v>
      </c>
      <c r="C62" s="91" t="str">
        <f>IF('P9'!C12="","",'P9'!C12)</f>
        <v>UK</v>
      </c>
      <c r="D62" s="92">
        <f>IF('P9'!D12="","",'P9'!D12)</f>
        <v>37799</v>
      </c>
      <c r="E62" s="93" t="str">
        <f>IF('P9'!F12="","",'P9'!F12)</f>
        <v>Nora Barstad</v>
      </c>
      <c r="F62" s="97">
        <f>IF('P9'!H12=0,"",'P9'!H12)</f>
        <v>-37</v>
      </c>
      <c r="G62" s="97">
        <f>IF('P9'!I12=0,"",'P9'!I12)</f>
        <v>37</v>
      </c>
      <c r="H62" s="97">
        <f>IF('P9'!J12=0,"",'P9'!J12)</f>
        <v>40</v>
      </c>
      <c r="I62" s="97">
        <f>IF('P9'!K12=0,"",'P9'!K12)</f>
        <v>-44</v>
      </c>
      <c r="J62" s="97">
        <f>IF('P9'!L12=0,"",'P9'!L12)</f>
        <v>-46</v>
      </c>
      <c r="K62" s="97">
        <f>IF('P9'!M12=0,"",'P9'!M12)</f>
        <v>46</v>
      </c>
      <c r="L62" s="97">
        <f>IF('P9'!N12=0,"",'P9'!N12)</f>
        <v>40</v>
      </c>
      <c r="M62" s="97">
        <f>IF('P9'!O12=0,"",'P9'!O12)</f>
        <v>46</v>
      </c>
      <c r="N62" s="97">
        <f>IF('P9'!P12=0,"",'P9'!P12)</f>
        <v>86</v>
      </c>
      <c r="O62" s="94">
        <f>IF('P9'!Q12=0,"",'P9'!Q12)</f>
        <v>99.840208309901485</v>
      </c>
    </row>
    <row r="63" spans="1:15" s="99" customFormat="1" ht="18" x14ac:dyDescent="0.4">
      <c r="A63" s="91">
        <v>58</v>
      </c>
      <c r="B63" s="94">
        <f>IF('P1'!B15="","",'P1'!B15)</f>
        <v>79.3</v>
      </c>
      <c r="C63" s="91" t="str">
        <f>IF('P1'!C15="","",'P1'!C15)</f>
        <v>K4</v>
      </c>
      <c r="D63" s="92">
        <f>IF('P1'!D15="","",'P1'!D15)</f>
        <v>24246</v>
      </c>
      <c r="E63" s="93" t="str">
        <f>IF('P1'!F15="","",'P1'!F15)</f>
        <v>Eva Grøndahl Lundberg</v>
      </c>
      <c r="F63" s="97">
        <f>IF('P1'!H15=0,"",'P1'!H15)</f>
        <v>-35</v>
      </c>
      <c r="G63" s="97">
        <f>IF('P1'!I15=0,"",'P1'!I15)</f>
        <v>35</v>
      </c>
      <c r="H63" s="97">
        <f>IF('P1'!J15=0,"",'P1'!J15)</f>
        <v>37</v>
      </c>
      <c r="I63" s="97">
        <f>IF('P1'!K15=0,"",'P1'!K15)</f>
        <v>42</v>
      </c>
      <c r="J63" s="97">
        <f>IF('P1'!L15=0,"",'P1'!L15)</f>
        <v>44</v>
      </c>
      <c r="K63" s="97">
        <f>IF('P1'!M15=0,"",'P1'!M15)</f>
        <v>46</v>
      </c>
      <c r="L63" s="97">
        <f>IF('P1'!N15=0,"",'P1'!N15)</f>
        <v>37</v>
      </c>
      <c r="M63" s="97">
        <f>IF('P1'!O15=0,"",'P1'!O15)</f>
        <v>46</v>
      </c>
      <c r="N63" s="97">
        <f>IF('P1'!P15=0,"",'P1'!P15)</f>
        <v>83</v>
      </c>
      <c r="O63" s="130">
        <f>IF('P1'!Q15=0,"",'P1'!Q15)</f>
        <v>96.324565661615594</v>
      </c>
    </row>
    <row r="64" spans="1:15" s="99" customFormat="1" ht="18" x14ac:dyDescent="0.4">
      <c r="A64" s="91">
        <v>59</v>
      </c>
      <c r="B64" s="94">
        <f>IF('P1'!B11="","",'P1'!B11)</f>
        <v>75.72</v>
      </c>
      <c r="C64" s="91" t="str">
        <f>IF('P1'!C11="","",'P1'!C11)</f>
        <v>K2</v>
      </c>
      <c r="D64" s="92">
        <f>IF('P1'!D11="","",'P1'!D11)</f>
        <v>28613</v>
      </c>
      <c r="E64" s="93" t="str">
        <f>IF('P1'!F11="","",'P1'!F11)</f>
        <v>Ingvild P. Ervik</v>
      </c>
      <c r="F64" s="97">
        <f>IF('P1'!H11=0,"",'P1'!H11)</f>
        <v>32</v>
      </c>
      <c r="G64" s="97">
        <f>IF('P1'!I11=0,"",'P1'!I11)</f>
        <v>34</v>
      </c>
      <c r="H64" s="97">
        <f>IF('P1'!J11=0,"",'P1'!J11)</f>
        <v>35</v>
      </c>
      <c r="I64" s="97">
        <f>IF('P1'!K11=0,"",'P1'!K11)</f>
        <v>40</v>
      </c>
      <c r="J64" s="97">
        <f>IF('P1'!L11=0,"",'P1'!L11)</f>
        <v>43</v>
      </c>
      <c r="K64" s="97">
        <f>IF('P1'!M11=0,"",'P1'!M11)</f>
        <v>-46</v>
      </c>
      <c r="L64" s="97">
        <f>IF('P1'!N11=0,"",'P1'!N11)</f>
        <v>35</v>
      </c>
      <c r="M64" s="97">
        <f>IF('P1'!O11=0,"",'P1'!O11)</f>
        <v>43</v>
      </c>
      <c r="N64" s="97">
        <f>IF('P1'!P11=0,"",'P1'!P11)</f>
        <v>78</v>
      </c>
      <c r="O64" s="130">
        <f>IF('P1'!Q11=0,"",'P1'!Q11)</f>
        <v>92.491160272111856</v>
      </c>
    </row>
    <row r="65" spans="1:15" s="99" customFormat="1" ht="18" x14ac:dyDescent="0.4">
      <c r="A65" s="91">
        <v>60</v>
      </c>
      <c r="B65" s="94">
        <f>IF('P1'!B13="","",'P1'!B13)</f>
        <v>73.459999999999994</v>
      </c>
      <c r="C65" s="91" t="str">
        <f>IF('P1'!C13="","",'P1'!C13)</f>
        <v>K1</v>
      </c>
      <c r="D65" s="92">
        <f>IF('P1'!D13="","",'P1'!D13)</f>
        <v>30216</v>
      </c>
      <c r="E65" s="93" t="str">
        <f>IF('P1'!F13="","",'P1'!F13)</f>
        <v>Aurora Foss</v>
      </c>
      <c r="F65" s="97">
        <f>IF('P1'!H13=0,"",'P1'!H13)</f>
        <v>25</v>
      </c>
      <c r="G65" s="97">
        <f>IF('P1'!I13=0,"",'P1'!I13)</f>
        <v>27</v>
      </c>
      <c r="H65" s="97">
        <f>IF('P1'!J13=0,"",'P1'!J13)</f>
        <v>30</v>
      </c>
      <c r="I65" s="97">
        <f>IF('P1'!K13=0,"",'P1'!K13)</f>
        <v>35</v>
      </c>
      <c r="J65" s="97">
        <f>IF('P1'!L13=0,"",'P1'!L13)</f>
        <v>39</v>
      </c>
      <c r="K65" s="97">
        <f>IF('P1'!M13=0,"",'P1'!M13)</f>
        <v>42</v>
      </c>
      <c r="L65" s="97">
        <f>IF('P1'!N13=0,"",'P1'!N13)</f>
        <v>30</v>
      </c>
      <c r="M65" s="97">
        <f>IF('P1'!O13=0,"",'P1'!O13)</f>
        <v>42</v>
      </c>
      <c r="N65" s="97">
        <f>IF('P1'!P13=0,"",'P1'!P13)</f>
        <v>72</v>
      </c>
      <c r="O65" s="130">
        <f>IF('P1'!Q13=0,"",'P1'!Q13)</f>
        <v>86.658552421590684</v>
      </c>
    </row>
    <row r="66" spans="1:15" s="99" customFormat="1" ht="18" x14ac:dyDescent="0.4">
      <c r="A66" s="91"/>
      <c r="B66" s="94">
        <f>IF('P11'!B10="","",'P11'!B10)</f>
        <v>78.239999999999995</v>
      </c>
      <c r="C66" s="91" t="str">
        <f>IF('P11'!C10="","",'P11'!C10)</f>
        <v>SK</v>
      </c>
      <c r="D66" s="92">
        <f>IF('P11'!D10="","",'P11'!D10)</f>
        <v>35560</v>
      </c>
      <c r="E66" s="93" t="str">
        <f>IF('P11'!F10="","",'P11'!F10)</f>
        <v>Tuva Fløysvik</v>
      </c>
      <c r="F66" s="97">
        <f>IF('P11'!H10=0,"",'P11'!H10)</f>
        <v>-70</v>
      </c>
      <c r="G66" s="97">
        <f>IF('P11'!I10=0,"",'P11'!I10)</f>
        <v>-70</v>
      </c>
      <c r="H66" s="97">
        <f>IF('P11'!J10=0,"",'P11'!J10)</f>
        <v>-70</v>
      </c>
      <c r="I66" s="97" t="str">
        <f>IF('P11'!K10=0,"",'P11'!K10)</f>
        <v>-</v>
      </c>
      <c r="J66" s="97" t="str">
        <f>IF('P11'!L10=0,"",'P11'!L10)</f>
        <v>-</v>
      </c>
      <c r="K66" s="97" t="str">
        <f>IF('P11'!M10=0,"",'P11'!M10)</f>
        <v>-</v>
      </c>
      <c r="L66" s="97" t="str">
        <f>IF('P11'!N10=0,"",'P11'!N10)</f>
        <v/>
      </c>
      <c r="M66" s="97" t="str">
        <f>IF('P11'!O10=0,"",'P11'!O10)</f>
        <v/>
      </c>
      <c r="N66" s="97" t="str">
        <f>IF('P11'!P10=0,"",'P11'!P10)</f>
        <v/>
      </c>
      <c r="O66" s="94" t="str">
        <f>IF('P11'!Q10=0,"",'P11'!Q10)</f>
        <v/>
      </c>
    </row>
    <row r="67" spans="1:15" s="99" customFormat="1" ht="18" x14ac:dyDescent="0.4">
      <c r="A67" s="91"/>
      <c r="B67" s="94">
        <f>IF('P5'!B9="","",'P5'!B9)</f>
        <v>49.02</v>
      </c>
      <c r="C67" s="91" t="str">
        <f>IF('P5'!C9="","",'P5'!C9)</f>
        <v>UK</v>
      </c>
      <c r="D67" s="92">
        <f>IF('P5'!D9="","",'P5'!D9)</f>
        <v>38688</v>
      </c>
      <c r="E67" s="93" t="str">
        <f>IF('P5'!F9="","",'P5'!F9)</f>
        <v>Emma Reiakvam</v>
      </c>
      <c r="F67" s="97">
        <f>IF('P5'!H9=0,"",'P5'!H9)</f>
        <v>-42</v>
      </c>
      <c r="G67" s="97" t="str">
        <f>IF('P5'!I9=0,"",'P5'!I9)</f>
        <v>-</v>
      </c>
      <c r="H67" s="97" t="str">
        <f>IF('P5'!J9=0,"",'P5'!J9)</f>
        <v>-</v>
      </c>
      <c r="I67" s="97" t="str">
        <f>IF('P5'!K9=0,"",'P5'!K9)</f>
        <v>-</v>
      </c>
      <c r="J67" s="97" t="str">
        <f>IF('P5'!L9=0,"",'P5'!L9)</f>
        <v>-</v>
      </c>
      <c r="K67" s="97" t="str">
        <f>IF('P5'!M9=0,"",'P5'!M9)</f>
        <v>-</v>
      </c>
      <c r="L67" s="97" t="str">
        <f>IF('P5'!N9=0,"",'P5'!N9)</f>
        <v/>
      </c>
      <c r="M67" s="97" t="str">
        <f>IF('P5'!O9=0,"",'P5'!O9)</f>
        <v/>
      </c>
      <c r="N67" s="97" t="str">
        <f>IF('P5'!P9=0,"",'P5'!P9)</f>
        <v/>
      </c>
      <c r="O67" s="94" t="str">
        <f>IF('P5'!Q9=0,"",'P5'!Q9)</f>
        <v/>
      </c>
    </row>
    <row r="68" spans="1:15" ht="14" customHeight="1" x14ac:dyDescent="0.4">
      <c r="A68" s="40"/>
      <c r="B68" s="106"/>
      <c r="C68" s="40"/>
      <c r="D68" s="42"/>
      <c r="E68" s="105"/>
      <c r="F68" s="105"/>
      <c r="G68" s="105"/>
      <c r="H68" s="105"/>
      <c r="I68" s="105"/>
      <c r="J68" s="105"/>
      <c r="K68" s="105"/>
      <c r="L68" s="95"/>
      <c r="M68" s="95"/>
      <c r="N68" s="95"/>
      <c r="O68" s="106"/>
    </row>
    <row r="69" spans="1:15" s="102" customFormat="1" ht="28" x14ac:dyDescent="0.6">
      <c r="A69" s="213" t="s">
        <v>264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</row>
    <row r="70" spans="1:15" ht="14" customHeight="1" x14ac:dyDescent="0.4">
      <c r="A70" s="40"/>
      <c r="B70" s="106"/>
      <c r="C70" s="40"/>
      <c r="D70" s="42"/>
      <c r="E70" s="105"/>
      <c r="F70" s="105"/>
      <c r="G70" s="105"/>
      <c r="H70" s="105"/>
      <c r="I70" s="105"/>
      <c r="J70" s="105"/>
      <c r="K70" s="105"/>
      <c r="L70" s="95"/>
      <c r="M70" s="95"/>
      <c r="N70" s="95"/>
      <c r="O70" s="106"/>
    </row>
    <row r="71" spans="1:15" s="99" customFormat="1" ht="18" x14ac:dyDescent="0.4">
      <c r="A71" s="91">
        <v>1</v>
      </c>
      <c r="B71" s="94">
        <f>IF('P14'!B17="","",'P14'!B17)</f>
        <v>72.98</v>
      </c>
      <c r="C71" s="91" t="str">
        <f>IF('P14'!C17="","",'P14'!C17)</f>
        <v>SM</v>
      </c>
      <c r="D71" s="92">
        <f>IF('P14'!D17="","",'P14'!D17)</f>
        <v>33342</v>
      </c>
      <c r="E71" s="93" t="str">
        <f>IF('P14'!F17="","",'P14'!F17)</f>
        <v>Daniel Strømsborg Roness</v>
      </c>
      <c r="F71" s="97">
        <f>IF('P14'!H17=0,"",'P14'!H17)</f>
        <v>-117</v>
      </c>
      <c r="G71" s="97">
        <f>IF('P14'!I17=0,"",'P14'!I17)</f>
        <v>-117</v>
      </c>
      <c r="H71" s="97">
        <f>IF('P14'!J17=0,"",'P14'!J17)</f>
        <v>117</v>
      </c>
      <c r="I71" s="97">
        <f>IF('P14'!K17=0,"",'P14'!K17)</f>
        <v>-147</v>
      </c>
      <c r="J71" s="97">
        <f>IF('P14'!L17=0,"",'P14'!L17)</f>
        <v>147</v>
      </c>
      <c r="K71" s="97">
        <f>IF('P14'!M17=0,"",'P14'!M17)</f>
        <v>-163</v>
      </c>
      <c r="L71" s="97">
        <f>IF('P14'!N17=0,"",'P14'!N17)</f>
        <v>117</v>
      </c>
      <c r="M71" s="97">
        <f>IF('P14'!O17=0,"",'P14'!O17)</f>
        <v>147</v>
      </c>
      <c r="N71" s="97">
        <f>IF('P14'!P17=0,"",'P14'!P17)</f>
        <v>264</v>
      </c>
      <c r="O71" s="94">
        <f>IF('P14'!Q17=0,"",'P14'!Q17)</f>
        <v>339.47699294141091</v>
      </c>
    </row>
    <row r="72" spans="1:15" s="99" customFormat="1" ht="18" x14ac:dyDescent="0.4">
      <c r="A72" s="91">
        <v>2</v>
      </c>
      <c r="B72" s="94">
        <f>IF('P14'!B19="","",'P14'!B19)</f>
        <v>120.74</v>
      </c>
      <c r="C72" s="91" t="str">
        <f>IF('P14'!C19="","",'P14'!C19)</f>
        <v>JM</v>
      </c>
      <c r="D72" s="92">
        <f>IF('P14'!D19="","",'P14'!D19)</f>
        <v>37061</v>
      </c>
      <c r="E72" s="93" t="str">
        <f>IF('P14'!F19="","",'P14'!F19)</f>
        <v>Ragnar Holme</v>
      </c>
      <c r="F72" s="97">
        <f>IF('P14'!H19=0,"",'P14'!H19)</f>
        <v>135</v>
      </c>
      <c r="G72" s="97">
        <f>IF('P14'!I19=0,"",'P14'!I19)</f>
        <v>140</v>
      </c>
      <c r="H72" s="97">
        <f>IF('P14'!J19=0,"",'P14'!J19)</f>
        <v>-145</v>
      </c>
      <c r="I72" s="97">
        <f>IF('P14'!K19=0,"",'P14'!K19)</f>
        <v>170</v>
      </c>
      <c r="J72" s="97">
        <f>IF('P14'!L19=0,"",'P14'!L19)</f>
        <v>175</v>
      </c>
      <c r="K72" s="97" t="str">
        <f>IF('P14'!M19=0,"",'P14'!M19)</f>
        <v>-</v>
      </c>
      <c r="L72" s="97">
        <f>IF('P14'!N19=0,"",'P14'!N19)</f>
        <v>140</v>
      </c>
      <c r="M72" s="97">
        <f>IF('P14'!O19=0,"",'P14'!O19)</f>
        <v>175</v>
      </c>
      <c r="N72" s="97">
        <f>IF('P14'!P19=0,"",'P14'!P19)</f>
        <v>315</v>
      </c>
      <c r="O72" s="94">
        <f>IF('P14'!Q19=0,"",'P14'!Q19)</f>
        <v>329.72611510502315</v>
      </c>
    </row>
    <row r="73" spans="1:15" s="99" customFormat="1" ht="18" x14ac:dyDescent="0.4">
      <c r="A73" s="91">
        <v>3</v>
      </c>
      <c r="B73" s="94">
        <f>IF('P14'!B10="","",'P14'!B10)</f>
        <v>74.819999999999993</v>
      </c>
      <c r="C73" s="91" t="str">
        <f>IF('P14'!C10="","",'P14'!C10)</f>
        <v>M2</v>
      </c>
      <c r="D73" s="92">
        <f>IF('P14'!D10="","",'P14'!D10)</f>
        <v>28656</v>
      </c>
      <c r="E73" s="93" t="str">
        <f>IF('P14'!F10="","",'P14'!F10)</f>
        <v>Ronny Matnisdal</v>
      </c>
      <c r="F73" s="97">
        <f>IF('P14'!H10=0,"",'P14'!H10)</f>
        <v>115</v>
      </c>
      <c r="G73" s="97">
        <f>IF('P14'!I10=0,"",'P14'!I10)</f>
        <v>120</v>
      </c>
      <c r="H73" s="97">
        <f>IF('P14'!J10=0,"",'P14'!J10)</f>
        <v>-123</v>
      </c>
      <c r="I73" s="97">
        <f>IF('P14'!K10=0,"",'P14'!K10)</f>
        <v>130</v>
      </c>
      <c r="J73" s="97">
        <f>IF('P14'!L10=0,"",'P14'!L10)</f>
        <v>135</v>
      </c>
      <c r="K73" s="97">
        <f>IF('P14'!M10=0,"",'P14'!M10)</f>
        <v>-140</v>
      </c>
      <c r="L73" s="97">
        <f>IF('P14'!N10=0,"",'P14'!N10)</f>
        <v>120</v>
      </c>
      <c r="M73" s="97">
        <f>IF('P14'!O10=0,"",'P14'!O10)</f>
        <v>135</v>
      </c>
      <c r="N73" s="97">
        <f>IF('P14'!P10=0,"",'P14'!P10)</f>
        <v>255</v>
      </c>
      <c r="O73" s="94">
        <f>IF('P14'!Q10=0,"",'P14'!Q10)</f>
        <v>323.32320782917674</v>
      </c>
    </row>
    <row r="74" spans="1:15" s="99" customFormat="1" ht="18" x14ac:dyDescent="0.4">
      <c r="A74" s="91">
        <v>4</v>
      </c>
      <c r="B74" s="94">
        <f>IF('P14'!B21="","",'P14'!B21)</f>
        <v>105.78</v>
      </c>
      <c r="C74" s="91" t="str">
        <f>IF('P14'!C21="","",'P14'!C21)</f>
        <v>SM</v>
      </c>
      <c r="D74" s="92">
        <f>IF('P14'!D21="","",'P14'!D21)</f>
        <v>33892</v>
      </c>
      <c r="E74" s="93" t="str">
        <f>IF('P14'!F21="","",'P14'!F21)</f>
        <v>Jørgen Kjellevand</v>
      </c>
      <c r="F74" s="97">
        <f>IF('P14'!H21=0,"",'P14'!H21)</f>
        <v>125</v>
      </c>
      <c r="G74" s="97">
        <f>IF('P14'!I21=0,"",'P14'!I21)</f>
        <v>-131</v>
      </c>
      <c r="H74" s="97">
        <f>IF('P14'!J21=0,"",'P14'!J21)</f>
        <v>131</v>
      </c>
      <c r="I74" s="97">
        <f>IF('P14'!K21=0,"",'P14'!K21)</f>
        <v>-157</v>
      </c>
      <c r="J74" s="97">
        <f>IF('P14'!L21=0,"",'P14'!L21)</f>
        <v>157</v>
      </c>
      <c r="K74" s="97">
        <f>IF('P14'!M21=0,"",'P14'!M21)</f>
        <v>165</v>
      </c>
      <c r="L74" s="97">
        <f>IF('P14'!N21=0,"",'P14'!N21)</f>
        <v>131</v>
      </c>
      <c r="M74" s="97">
        <f>IF('P14'!O21=0,"",'P14'!O21)</f>
        <v>165</v>
      </c>
      <c r="N74" s="97">
        <f>IF('P14'!P21=0,"",'P14'!P21)</f>
        <v>296</v>
      </c>
      <c r="O74" s="94">
        <f>IF('P14'!Q21=0,"",'P14'!Q21)</f>
        <v>321.84782220208547</v>
      </c>
    </row>
    <row r="75" spans="1:15" s="99" customFormat="1" ht="18" x14ac:dyDescent="0.4">
      <c r="A75" s="91">
        <v>5</v>
      </c>
      <c r="B75" s="94">
        <f>IF('P14'!B22="","",'P14'!B22)</f>
        <v>92.36</v>
      </c>
      <c r="C75" s="91" t="str">
        <f>IF('P14'!C22="","",'P14'!C22)</f>
        <v>SM</v>
      </c>
      <c r="D75" s="92">
        <f>IF('P14'!D22="","",'P14'!D22)</f>
        <v>34330</v>
      </c>
      <c r="E75" s="93" t="str">
        <f>IF('P14'!F22="","",'P14'!F22)</f>
        <v>Roy Sømme Ommedal</v>
      </c>
      <c r="F75" s="97">
        <f>IF('P14'!H22=0,"",'P14'!H22)</f>
        <v>115</v>
      </c>
      <c r="G75" s="97">
        <f>IF('P14'!I22=0,"",'P14'!I22)</f>
        <v>121</v>
      </c>
      <c r="H75" s="97">
        <f>IF('P14'!J22=0,"",'P14'!J22)</f>
        <v>126</v>
      </c>
      <c r="I75" s="97">
        <f>IF('P14'!K22=0,"",'P14'!K22)</f>
        <v>148</v>
      </c>
      <c r="J75" s="97">
        <f>IF('P14'!L22=0,"",'P14'!L22)</f>
        <v>154</v>
      </c>
      <c r="K75" s="97">
        <f>IF('P14'!M22=0,"",'P14'!M22)</f>
        <v>-160</v>
      </c>
      <c r="L75" s="97">
        <f>IF('P14'!N22=0,"",'P14'!N22)</f>
        <v>126</v>
      </c>
      <c r="M75" s="97">
        <f>IF('P14'!O22=0,"",'P14'!O22)</f>
        <v>154</v>
      </c>
      <c r="N75" s="97">
        <f>IF('P14'!P22=0,"",'P14'!P22)</f>
        <v>280</v>
      </c>
      <c r="O75" s="94">
        <f>IF('P14'!Q22=0,"",'P14'!Q22)</f>
        <v>320.34042345229727</v>
      </c>
    </row>
    <row r="76" spans="1:15" s="99" customFormat="1" ht="18" x14ac:dyDescent="0.4">
      <c r="A76" s="91">
        <v>6</v>
      </c>
      <c r="B76" s="94">
        <f>IF('P14'!B11="","",'P14'!B11)</f>
        <v>81.739999999999995</v>
      </c>
      <c r="C76" s="91" t="str">
        <f>IF('P14'!C11="","",'P14'!C11)</f>
        <v>SM</v>
      </c>
      <c r="D76" s="92">
        <f>IF('P14'!D11="","",'P14'!D11)</f>
        <v>34601</v>
      </c>
      <c r="E76" s="93" t="str">
        <f>IF('P14'!F11="","",'P14'!F11)</f>
        <v>Reza Benorouz</v>
      </c>
      <c r="F76" s="97">
        <f>IF('P14'!H11=0,"",'P14'!H11)</f>
        <v>110</v>
      </c>
      <c r="G76" s="97">
        <f>IF('P14'!I11=0,"",'P14'!I11)</f>
        <v>116</v>
      </c>
      <c r="H76" s="97">
        <f>IF('P14'!J11=0,"",'P14'!J11)</f>
        <v>-121</v>
      </c>
      <c r="I76" s="97">
        <f>IF('P14'!K11=0,"",'P14'!K11)</f>
        <v>135</v>
      </c>
      <c r="J76" s="97">
        <f>IF('P14'!L11=0,"",'P14'!L11)</f>
        <v>143</v>
      </c>
      <c r="K76" s="97" t="str">
        <f>IF('P14'!M11=0,"",'P14'!M11)</f>
        <v>-</v>
      </c>
      <c r="L76" s="97">
        <f>IF('P14'!N11=0,"",'P14'!N11)</f>
        <v>116</v>
      </c>
      <c r="M76" s="97">
        <f>IF('P14'!O11=0,"",'P14'!O11)</f>
        <v>143</v>
      </c>
      <c r="N76" s="97">
        <f>IF('P14'!P11=0,"",'P14'!P11)</f>
        <v>259</v>
      </c>
      <c r="O76" s="94">
        <f>IF('P14'!Q11=0,"",'P14'!Q11)</f>
        <v>313.4104022591564</v>
      </c>
    </row>
    <row r="77" spans="1:15" s="99" customFormat="1" ht="18" x14ac:dyDescent="0.4">
      <c r="A77" s="91">
        <v>7</v>
      </c>
      <c r="B77" s="94">
        <f>IF('P14'!B16="","",'P14'!B16)</f>
        <v>92.22</v>
      </c>
      <c r="C77" s="91" t="str">
        <f>IF('P14'!C16="","",'P14'!C16)</f>
        <v>SM</v>
      </c>
      <c r="D77" s="92">
        <f>IF('P14'!D16="","",'P14'!D16)</f>
        <v>33520</v>
      </c>
      <c r="E77" s="93" t="str">
        <f>IF('P14'!F16="","",'P14'!F16)</f>
        <v>Stein Inge Holstad</v>
      </c>
      <c r="F77" s="97">
        <f>IF('P14'!H16=0,"",'P14'!H16)</f>
        <v>113</v>
      </c>
      <c r="G77" s="97">
        <f>IF('P14'!I16=0,"",'P14'!I16)</f>
        <v>117</v>
      </c>
      <c r="H77" s="97">
        <f>IF('P14'!J16=0,"",'P14'!J16)</f>
        <v>120</v>
      </c>
      <c r="I77" s="97">
        <f>IF('P14'!K16=0,"",'P14'!K16)</f>
        <v>143</v>
      </c>
      <c r="J77" s="97">
        <f>IF('P14'!L16=0,"",'P14'!L16)</f>
        <v>148</v>
      </c>
      <c r="K77" s="97">
        <f>IF('P14'!M16=0,"",'P14'!M16)</f>
        <v>152</v>
      </c>
      <c r="L77" s="97">
        <f>IF('P14'!N16=0,"",'P14'!N16)</f>
        <v>120</v>
      </c>
      <c r="M77" s="97">
        <f>IF('P14'!O16=0,"",'P14'!O16)</f>
        <v>152</v>
      </c>
      <c r="N77" s="97">
        <f>IF('P14'!P16=0,"",'P14'!P16)</f>
        <v>272</v>
      </c>
      <c r="O77" s="94">
        <f>IF('P14'!Q16=0,"",'P14'!Q16)</f>
        <v>311.38607307077609</v>
      </c>
    </row>
    <row r="78" spans="1:15" s="99" customFormat="1" ht="18" x14ac:dyDescent="0.4">
      <c r="A78" s="91">
        <v>8</v>
      </c>
      <c r="B78" s="94">
        <f>IF('P14'!B12="","",'P14'!B12)</f>
        <v>75.98</v>
      </c>
      <c r="C78" s="91" t="str">
        <f>IF('P14'!C12="","",'P14'!C12)</f>
        <v>SM</v>
      </c>
      <c r="D78" s="92">
        <f>IF('P14'!D12="","",'P14'!D12)</f>
        <v>34609</v>
      </c>
      <c r="E78" s="93" t="str">
        <f>IF('P14'!F12="","",'P14'!F12)</f>
        <v>Jantsen Øverås</v>
      </c>
      <c r="F78" s="97">
        <f>IF('P14'!H12=0,"",'P14'!H12)</f>
        <v>110</v>
      </c>
      <c r="G78" s="97">
        <f>IF('P14'!I12=0,"",'P14'!I12)</f>
        <v>-115</v>
      </c>
      <c r="H78" s="97">
        <f>IF('P14'!J12=0,"",'P14'!J12)</f>
        <v>-115</v>
      </c>
      <c r="I78" s="97">
        <f>IF('P14'!K12=0,"",'P14'!K12)</f>
        <v>125</v>
      </c>
      <c r="J78" s="97">
        <f>IF('P14'!L12=0,"",'P14'!L12)</f>
        <v>130</v>
      </c>
      <c r="K78" s="97">
        <f>IF('P14'!M12=0,"",'P14'!M12)</f>
        <v>135</v>
      </c>
      <c r="L78" s="97">
        <f>IF('P14'!N12=0,"",'P14'!N12)</f>
        <v>110</v>
      </c>
      <c r="M78" s="97">
        <f>IF('P14'!O12=0,"",'P14'!O12)</f>
        <v>135</v>
      </c>
      <c r="N78" s="97">
        <f>IF('P14'!P12=0,"",'P14'!P12)</f>
        <v>245</v>
      </c>
      <c r="O78" s="94">
        <f>IF('P14'!Q12=0,"",'P14'!Q12)</f>
        <v>308.01768321937402</v>
      </c>
    </row>
    <row r="79" spans="1:15" s="99" customFormat="1" ht="18" x14ac:dyDescent="0.4">
      <c r="A79" s="91">
        <v>9</v>
      </c>
      <c r="B79" s="94">
        <f>IF('P14'!B20="","",'P14'!B20)</f>
        <v>89</v>
      </c>
      <c r="C79" s="91" t="str">
        <f>IF('P14'!C20="","",'P14'!C20)</f>
        <v>SM</v>
      </c>
      <c r="D79" s="92">
        <f>IF('P14'!D20="","",'P14'!D20)</f>
        <v>35117</v>
      </c>
      <c r="E79" s="93" t="str">
        <f>IF('P14'!F20="","",'P14'!F20)</f>
        <v>Peter Wilke</v>
      </c>
      <c r="F79" s="97">
        <f>IF('P14'!H20=0,"",'P14'!H20)</f>
        <v>115</v>
      </c>
      <c r="G79" s="97">
        <f>IF('P14'!I20=0,"",'P14'!I20)</f>
        <v>-121</v>
      </c>
      <c r="H79" s="97">
        <f>IF('P14'!J20=0,"",'P14'!J20)</f>
        <v>121</v>
      </c>
      <c r="I79" s="97">
        <f>IF('P14'!K20=0,"",'P14'!K20)</f>
        <v>133</v>
      </c>
      <c r="J79" s="97">
        <f>IF('P14'!L20=0,"",'P14'!L20)</f>
        <v>140</v>
      </c>
      <c r="K79" s="97">
        <f>IF('P14'!M20=0,"",'P14'!M20)</f>
        <v>-145</v>
      </c>
      <c r="L79" s="97">
        <f>IF('P14'!N20=0,"",'P14'!N20)</f>
        <v>121</v>
      </c>
      <c r="M79" s="97">
        <f>IF('P14'!O20=0,"",'P14'!O20)</f>
        <v>140</v>
      </c>
      <c r="N79" s="97">
        <f>IF('P14'!P20=0,"",'P14'!P20)</f>
        <v>261</v>
      </c>
      <c r="O79" s="94">
        <f>IF('P14'!Q20=0,"",'P14'!Q20)</f>
        <v>303.41512848306553</v>
      </c>
    </row>
    <row r="80" spans="1:15" s="99" customFormat="1" ht="18" x14ac:dyDescent="0.4">
      <c r="A80" s="91">
        <v>10</v>
      </c>
      <c r="B80" s="94">
        <f>IF('P13'!B15="","",'P13'!B15)</f>
        <v>115.3</v>
      </c>
      <c r="C80" s="91" t="str">
        <f>IF('P13'!C15="","",'P13'!C15)</f>
        <v>SM</v>
      </c>
      <c r="D80" s="92">
        <f>IF('P13'!D15="","",'P13'!D15)</f>
        <v>33559</v>
      </c>
      <c r="E80" s="93" t="str">
        <f>IF('P13'!F15="","",'P13'!F15)</f>
        <v>Tord Gravdal</v>
      </c>
      <c r="F80" s="97">
        <f>IF('P13'!H15=0,"",'P13'!H15)</f>
        <v>120</v>
      </c>
      <c r="G80" s="97">
        <f>IF('P13'!I15=0,"",'P13'!I15)</f>
        <v>-123</v>
      </c>
      <c r="H80" s="97">
        <f>IF('P13'!J15=0,"",'P13'!J15)</f>
        <v>123</v>
      </c>
      <c r="I80" s="97">
        <f>IF('P13'!K15=0,"",'P13'!K15)</f>
        <v>160</v>
      </c>
      <c r="J80" s="97">
        <f>IF('P13'!L15=0,"",'P13'!L15)</f>
        <v>-163</v>
      </c>
      <c r="K80" s="97">
        <f>IF('P13'!M15=0,"",'P13'!M15)</f>
        <v>163</v>
      </c>
      <c r="L80" s="97">
        <f>IF('P13'!N15=0,"",'P13'!N15)</f>
        <v>123</v>
      </c>
      <c r="M80" s="97">
        <f>IF('P13'!O15=0,"",'P13'!O15)</f>
        <v>163</v>
      </c>
      <c r="N80" s="97">
        <f>IF('P13'!P15=0,"",'P13'!P15)</f>
        <v>286</v>
      </c>
      <c r="O80" s="94">
        <f>IF('P13'!Q15=0,"",'P13'!Q15)</f>
        <v>302.9713857328428</v>
      </c>
    </row>
    <row r="81" spans="1:15" s="99" customFormat="1" ht="18" x14ac:dyDescent="0.4">
      <c r="A81" s="91">
        <v>11</v>
      </c>
      <c r="B81" s="94">
        <f>IF('P14'!B14="","",'P14'!B14)</f>
        <v>89.78</v>
      </c>
      <c r="C81" s="91" t="str">
        <f>IF('P14'!C14="","",'P14'!C14)</f>
        <v>SM</v>
      </c>
      <c r="D81" s="92">
        <f>IF('P14'!D14="","",'P14'!D14)</f>
        <v>33792</v>
      </c>
      <c r="E81" s="93" t="str">
        <f>IF('P14'!F14="","",'P14'!F14)</f>
        <v>Jonas Hetland Mong</v>
      </c>
      <c r="F81" s="97">
        <f>IF('P14'!H14=0,"",'P14'!H14)</f>
        <v>110</v>
      </c>
      <c r="G81" s="97">
        <f>IF('P14'!I14=0,"",'P14'!I14)</f>
        <v>-115</v>
      </c>
      <c r="H81" s="97">
        <f>IF('P14'!J14=0,"",'P14'!J14)</f>
        <v>115</v>
      </c>
      <c r="I81" s="97">
        <f>IF('P14'!K14=0,"",'P14'!K14)</f>
        <v>135</v>
      </c>
      <c r="J81" s="97">
        <f>IF('P14'!L14=0,"",'P14'!L14)</f>
        <v>141</v>
      </c>
      <c r="K81" s="97">
        <f>IF('P14'!M14=0,"",'P14'!M14)</f>
        <v>-143</v>
      </c>
      <c r="L81" s="97">
        <f>IF('P14'!N14=0,"",'P14'!N14)</f>
        <v>115</v>
      </c>
      <c r="M81" s="97">
        <f>IF('P14'!O14=0,"",'P14'!O14)</f>
        <v>141</v>
      </c>
      <c r="N81" s="97">
        <f>IF('P14'!P14=0,"",'P14'!P14)</f>
        <v>256</v>
      </c>
      <c r="O81" s="94">
        <f>IF('P14'!Q14=0,"",'P14'!Q14)</f>
        <v>296.46045721575825</v>
      </c>
    </row>
    <row r="82" spans="1:15" ht="17.5" x14ac:dyDescent="0.35">
      <c r="A82" s="91">
        <v>12</v>
      </c>
      <c r="B82" s="94">
        <f>IF('P14'!B9="","",'P14'!B9)</f>
        <v>103.38</v>
      </c>
      <c r="C82" s="91" t="str">
        <f>IF('P14'!C9="","",'P14'!C9)</f>
        <v>M2</v>
      </c>
      <c r="D82" s="92">
        <f>IF('P14'!D9="","",'P14'!D9)</f>
        <v>27849</v>
      </c>
      <c r="E82" s="93" t="str">
        <f>IF('P14'!F9="","",'P14'!F9)</f>
        <v>Børge Aadland</v>
      </c>
      <c r="F82" s="97">
        <f>IF('P14'!H9=0,"",'P14'!H9)</f>
        <v>107</v>
      </c>
      <c r="G82" s="97">
        <f>IF('P14'!I9=0,"",'P14'!I9)</f>
        <v>111</v>
      </c>
      <c r="H82" s="97">
        <f>IF('P14'!J9=0,"",'P14'!J9)</f>
        <v>-114</v>
      </c>
      <c r="I82" s="97">
        <f>IF('P14'!K9=0,"",'P14'!K9)</f>
        <v>148</v>
      </c>
      <c r="J82" s="97">
        <f>IF('P14'!L9=0,"",'P14'!L9)</f>
        <v>153</v>
      </c>
      <c r="K82" s="97">
        <f>IF('P14'!M9=0,"",'P14'!M9)</f>
        <v>157</v>
      </c>
      <c r="L82" s="97">
        <f>IF('P14'!N9=0,"",'P14'!N9)</f>
        <v>111</v>
      </c>
      <c r="M82" s="97">
        <f>IF('P14'!O9=0,"",'P14'!O9)</f>
        <v>157</v>
      </c>
      <c r="N82" s="97">
        <f>IF('P14'!P9=0,"",'P14'!P9)</f>
        <v>268</v>
      </c>
      <c r="O82" s="94">
        <f>IF('P14'!Q9=0,"",'P14'!Q9)</f>
        <v>293.67326402462095</v>
      </c>
    </row>
    <row r="83" spans="1:15" s="99" customFormat="1" ht="18" x14ac:dyDescent="0.4">
      <c r="A83" s="91">
        <v>13</v>
      </c>
      <c r="B83" s="94">
        <f>IF('P14'!B15="","",'P14'!B15)</f>
        <v>91.6</v>
      </c>
      <c r="C83" s="91" t="str">
        <f>IF('P14'!C15="","",'P14'!C15)</f>
        <v>JM</v>
      </c>
      <c r="D83" s="92">
        <f>IF('P14'!D15="","",'P14'!D15)</f>
        <v>36946</v>
      </c>
      <c r="E83" s="93" t="str">
        <f>IF('P14'!F15="","",'P14'!F15)</f>
        <v>Håkon Eik Litland</v>
      </c>
      <c r="F83" s="97">
        <f>IF('P14'!H15=0,"",'P14'!H15)</f>
        <v>110</v>
      </c>
      <c r="G83" s="97">
        <f>IF('P14'!I15=0,"",'P14'!I15)</f>
        <v>113</v>
      </c>
      <c r="H83" s="97">
        <f>IF('P14'!J15=0,"",'P14'!J15)</f>
        <v>116</v>
      </c>
      <c r="I83" s="97">
        <f>IF('P14'!K15=0,"",'P14'!K15)</f>
        <v>128</v>
      </c>
      <c r="J83" s="97">
        <f>IF('P14'!L15=0,"",'P14'!L15)</f>
        <v>132</v>
      </c>
      <c r="K83" s="97" t="str">
        <f>IF('P14'!M15=0,"",'P14'!M15)</f>
        <v>-</v>
      </c>
      <c r="L83" s="97">
        <f>IF('P14'!N15=0,"",'P14'!N15)</f>
        <v>116</v>
      </c>
      <c r="M83" s="97">
        <f>IF('P14'!O15=0,"",'P14'!O15)</f>
        <v>132</v>
      </c>
      <c r="N83" s="97">
        <f>IF('P14'!P15=0,"",'P14'!P15)</f>
        <v>248</v>
      </c>
      <c r="O83" s="94">
        <f>IF('P14'!Q15=0,"",'P14'!Q15)</f>
        <v>284.72115030080522</v>
      </c>
    </row>
    <row r="84" spans="1:15" s="99" customFormat="1" ht="18" x14ac:dyDescent="0.4">
      <c r="A84" s="91">
        <v>14</v>
      </c>
      <c r="B84" s="94">
        <f>IF('P13'!B16="","",'P13'!B16)</f>
        <v>92.74</v>
      </c>
      <c r="C84" s="91" t="str">
        <f>IF('P13'!C16="","",'P13'!C16)</f>
        <v>SM</v>
      </c>
      <c r="D84" s="92">
        <f>IF('P13'!D16="","",'P13'!D16)</f>
        <v>34774</v>
      </c>
      <c r="E84" s="93" t="str">
        <f>IF('P13'!F16="","",'P13'!F16)</f>
        <v>Tore Gjøringbø</v>
      </c>
      <c r="F84" s="97">
        <f>IF('P13'!H16=0,"",'P13'!H16)</f>
        <v>100</v>
      </c>
      <c r="G84" s="97">
        <f>IF('P13'!I16=0,"",'P13'!I16)</f>
        <v>105</v>
      </c>
      <c r="H84" s="97">
        <f>IF('P13'!J16=0,"",'P13'!J16)</f>
        <v>108</v>
      </c>
      <c r="I84" s="97">
        <f>IF('P13'!K16=0,"",'P13'!K16)</f>
        <v>130</v>
      </c>
      <c r="J84" s="97">
        <f>IF('P13'!L16=0,"",'P13'!L16)</f>
        <v>135</v>
      </c>
      <c r="K84" s="97">
        <f>IF('P13'!M16=0,"",'P13'!M16)</f>
        <v>140</v>
      </c>
      <c r="L84" s="97">
        <f>IF('P13'!N16=0,"",'P13'!N16)</f>
        <v>108</v>
      </c>
      <c r="M84" s="97">
        <f>IF('P13'!O16=0,"",'P13'!O16)</f>
        <v>140</v>
      </c>
      <c r="N84" s="97">
        <f>IF('P13'!P16=0,"",'P13'!P16)</f>
        <v>248</v>
      </c>
      <c r="O84" s="94">
        <f>IF('P13'!Q16=0,"",'P13'!Q16)</f>
        <v>283.2435940144336</v>
      </c>
    </row>
    <row r="85" spans="1:15" s="99" customFormat="1" ht="18" x14ac:dyDescent="0.4">
      <c r="A85" s="91">
        <v>15</v>
      </c>
      <c r="B85" s="94">
        <f>IF('P13'!B22="","",'P13'!B22)</f>
        <v>94.26</v>
      </c>
      <c r="C85" s="91" t="str">
        <f>IF('P13'!C22="","",'P13'!C22)</f>
        <v>SM</v>
      </c>
      <c r="D85" s="92" t="str">
        <f>IF('P13'!D22="","",'P13'!D22)</f>
        <v>06..06.92</v>
      </c>
      <c r="E85" s="93" t="str">
        <f>IF('P13'!F22="","",'P13'!F22)</f>
        <v>Birger Welsvik</v>
      </c>
      <c r="F85" s="97">
        <f>IF('P13'!H22=0,"",'P13'!H22)</f>
        <v>100</v>
      </c>
      <c r="G85" s="97">
        <f>IF('P13'!I22=0,"",'P13'!I22)</f>
        <v>105</v>
      </c>
      <c r="H85" s="97">
        <f>IF('P13'!J22=0,"",'P13'!J22)</f>
        <v>110</v>
      </c>
      <c r="I85" s="97">
        <f>IF('P13'!K22=0,"",'P13'!K22)</f>
        <v>132</v>
      </c>
      <c r="J85" s="97">
        <f>IF('P13'!L22=0,"",'P13'!L22)</f>
        <v>-137</v>
      </c>
      <c r="K85" s="97">
        <f>IF('P13'!M22=0,"",'P13'!M22)</f>
        <v>137</v>
      </c>
      <c r="L85" s="97">
        <f>IF('P13'!N22=0,"",'P13'!N22)</f>
        <v>110</v>
      </c>
      <c r="M85" s="97">
        <f>IF('P13'!O22=0,"",'P13'!O22)</f>
        <v>137</v>
      </c>
      <c r="N85" s="97">
        <f>IF('P13'!P22=0,"",'P13'!P22)</f>
        <v>247</v>
      </c>
      <c r="O85" s="94">
        <f>IF('P13'!Q22=0,"",'P13'!Q22)</f>
        <v>280.22143628469496</v>
      </c>
    </row>
    <row r="86" spans="1:15" s="99" customFormat="1" ht="18" x14ac:dyDescent="0.4">
      <c r="A86" s="91">
        <v>16</v>
      </c>
      <c r="B86" s="94">
        <f>IF('P13'!B10="","",'P13'!B10)</f>
        <v>67.86</v>
      </c>
      <c r="C86" s="91" t="str">
        <f>IF('P13'!C10="","",'P13'!C10)</f>
        <v>SM</v>
      </c>
      <c r="D86" s="92">
        <f>IF('P13'!D10="","",'P13'!D10)</f>
        <v>31229</v>
      </c>
      <c r="E86" s="93" t="str">
        <f>IF('P13'!F10="","",'P13'!F10)</f>
        <v>Mauricio Kjeldner</v>
      </c>
      <c r="F86" s="97">
        <f>IF('P13'!H10=0,"",'P13'!H10)</f>
        <v>85</v>
      </c>
      <c r="G86" s="97">
        <f>IF('P13'!I10=0,"",'P13'!I10)</f>
        <v>88</v>
      </c>
      <c r="H86" s="97">
        <f>IF('P13'!J10=0,"",'P13'!J10)</f>
        <v>-91</v>
      </c>
      <c r="I86" s="97">
        <f>IF('P13'!K10=0,"",'P13'!K10)</f>
        <v>112</v>
      </c>
      <c r="J86" s="97">
        <f>IF('P13'!L10=0,"",'P13'!L10)</f>
        <v>116</v>
      </c>
      <c r="K86" s="97">
        <f>IF('P13'!M10=0,"",'P13'!M10)</f>
        <v>118</v>
      </c>
      <c r="L86" s="97">
        <f>IF('P13'!N10=0,"",'P13'!N10)</f>
        <v>88</v>
      </c>
      <c r="M86" s="97">
        <f>IF('P13'!O10=0,"",'P13'!O10)</f>
        <v>118</v>
      </c>
      <c r="N86" s="97">
        <f>IF('P13'!P10=0,"",'P13'!P10)</f>
        <v>206</v>
      </c>
      <c r="O86" s="94">
        <f>IF('P13'!Q10=0,"",'P13'!Q10)</f>
        <v>276.64890488942257</v>
      </c>
    </row>
    <row r="87" spans="1:15" s="99" customFormat="1" ht="18" x14ac:dyDescent="0.4">
      <c r="A87" s="91">
        <v>17</v>
      </c>
      <c r="B87" s="94">
        <f>IF('P13'!B11="","",'P13'!B11)</f>
        <v>88.52</v>
      </c>
      <c r="C87" s="91" t="str">
        <f>IF('P13'!C11="","",'P13'!C11)</f>
        <v>SM</v>
      </c>
      <c r="D87" s="92">
        <f>IF('P13'!D11="","",'P13'!D11)</f>
        <v>34617</v>
      </c>
      <c r="E87" s="93" t="str">
        <f>IF('P13'!F11="","",'P13'!F11)</f>
        <v>Lars Espedal</v>
      </c>
      <c r="F87" s="97">
        <f>IF('P13'!H11=0,"",'P13'!H11)</f>
        <v>102</v>
      </c>
      <c r="G87" s="97">
        <f>IF('P13'!I11=0,"",'P13'!I11)</f>
        <v>107</v>
      </c>
      <c r="H87" s="97">
        <f>IF('P13'!J11=0,"",'P13'!J11)</f>
        <v>-111</v>
      </c>
      <c r="I87" s="97">
        <f>IF('P13'!K11=0,"",'P13'!K11)</f>
        <v>121</v>
      </c>
      <c r="J87" s="97">
        <f>IF('P13'!L11=0,"",'P13'!L11)</f>
        <v>126</v>
      </c>
      <c r="K87" s="97">
        <f>IF('P13'!M11=0,"",'P13'!M11)</f>
        <v>130</v>
      </c>
      <c r="L87" s="97">
        <f>IF('P13'!N11=0,"",'P13'!N11)</f>
        <v>107</v>
      </c>
      <c r="M87" s="97">
        <f>IF('P13'!O11=0,"",'P13'!O11)</f>
        <v>130</v>
      </c>
      <c r="N87" s="97">
        <f>IF('P13'!P11=0,"",'P13'!P11)</f>
        <v>237</v>
      </c>
      <c r="O87" s="94">
        <f>IF('P13'!Q11=0,"",'P13'!Q11)</f>
        <v>276.17911909777331</v>
      </c>
    </row>
    <row r="88" spans="1:15" s="99" customFormat="1" ht="18" x14ac:dyDescent="0.4">
      <c r="A88" s="91">
        <v>18</v>
      </c>
      <c r="B88" s="94">
        <f>IF('P6'!B14="","",'P6'!B14)</f>
        <v>60.36</v>
      </c>
      <c r="C88" s="91" t="str">
        <f>IF('P6'!C14="","",'P6'!C14)</f>
        <v>JM</v>
      </c>
      <c r="D88" s="92">
        <f>IF('P6'!D14="","",'P6'!D14)</f>
        <v>36879</v>
      </c>
      <c r="E88" s="93" t="str">
        <f>IF('P6'!F14="","",'P6'!F14)</f>
        <v>Marcus Bratli</v>
      </c>
      <c r="F88" s="97">
        <f>IF('P6'!H14=0,"",'P6'!H14)</f>
        <v>80</v>
      </c>
      <c r="G88" s="97">
        <f>IF('P6'!I14=0,"",'P6'!I14)</f>
        <v>85</v>
      </c>
      <c r="H88" s="97" t="str">
        <f>IF('P6'!J14=0,"",'P6'!J14)</f>
        <v>-</v>
      </c>
      <c r="I88" s="97">
        <f>IF('P6'!K14=0,"",'P6'!K14)</f>
        <v>100</v>
      </c>
      <c r="J88" s="97">
        <f>IF('P6'!L14=0,"",'P6'!L14)</f>
        <v>105</v>
      </c>
      <c r="K88" s="97" t="str">
        <f>IF('P6'!M14=0,"",'P6'!M14)</f>
        <v>-</v>
      </c>
      <c r="L88" s="97">
        <f>IF('P6'!N14=0,"",'P6'!N14)</f>
        <v>85</v>
      </c>
      <c r="M88" s="97">
        <f>IF('P6'!O14=0,"",'P6'!O14)</f>
        <v>105</v>
      </c>
      <c r="N88" s="97">
        <f>IF('P6'!P14=0,"",'P6'!P14)</f>
        <v>190</v>
      </c>
      <c r="O88" s="94">
        <f>IF('P6'!Q14=0,"",'P6'!Q14)</f>
        <v>275.63152319765203</v>
      </c>
    </row>
    <row r="89" spans="1:15" s="99" customFormat="1" ht="18" x14ac:dyDescent="0.4">
      <c r="A89" s="91">
        <v>19</v>
      </c>
      <c r="B89" s="94">
        <f>IF('P7'!B16="","",'P7'!B16)</f>
        <v>73.66</v>
      </c>
      <c r="C89" s="91" t="str">
        <f>IF('P7'!C16="","",'P7'!C16)</f>
        <v>JM</v>
      </c>
      <c r="D89" s="92">
        <f>IF('P7'!D16="","",'P7'!D16)</f>
        <v>37007</v>
      </c>
      <c r="E89" s="93" t="str">
        <f>IF('P7'!F16="","",'P7'!F16)</f>
        <v>Remy Heggvik Aune</v>
      </c>
      <c r="F89" s="97">
        <f>IF('P7'!H16=0,"",'P7'!H16)</f>
        <v>90</v>
      </c>
      <c r="G89" s="97">
        <f>IF('P7'!I16=0,"",'P7'!I16)</f>
        <v>95</v>
      </c>
      <c r="H89" s="97">
        <f>IF('P7'!J16=0,"",'P7'!J16)</f>
        <v>-98</v>
      </c>
      <c r="I89" s="97">
        <f>IF('P7'!K16=0,"",'P7'!K16)</f>
        <v>113</v>
      </c>
      <c r="J89" s="97">
        <f>IF('P7'!L16=0,"",'P7'!L16)</f>
        <v>-117</v>
      </c>
      <c r="K89" s="97">
        <f>IF('P7'!M16=0,"",'P7'!M16)</f>
        <v>120</v>
      </c>
      <c r="L89" s="97">
        <f>IF('P7'!N16=0,"",'P7'!N16)</f>
        <v>95</v>
      </c>
      <c r="M89" s="97">
        <f>IF('P7'!O16=0,"",'P7'!O16)</f>
        <v>120</v>
      </c>
      <c r="N89" s="97">
        <f>IF('P7'!P16=0,"",'P7'!P16)</f>
        <v>215</v>
      </c>
      <c r="O89" s="94">
        <f>IF('P7'!Q16=0,"",'P7'!Q16)</f>
        <v>275.01008863964358</v>
      </c>
    </row>
    <row r="90" spans="1:15" s="99" customFormat="1" ht="18" x14ac:dyDescent="0.4">
      <c r="A90" s="91">
        <v>20</v>
      </c>
      <c r="B90" s="94">
        <f>IF('P7'!B12="","",'P7'!B12)</f>
        <v>61.56</v>
      </c>
      <c r="C90" s="91" t="str">
        <f>IF('P7'!C12="","",'P7'!C12)</f>
        <v>JM</v>
      </c>
      <c r="D90" s="92">
        <f>IF('P7'!D12="","",'P7'!D12)</f>
        <v>36793</v>
      </c>
      <c r="E90" s="93" t="str">
        <f>IF('P7'!F12="","",'P7'!F12)</f>
        <v>Kim Alexander Kværnø</v>
      </c>
      <c r="F90" s="97">
        <f>IF('P7'!H12=0,"",'P7'!H12)</f>
        <v>80</v>
      </c>
      <c r="G90" s="97">
        <f>IF('P7'!I12=0,"",'P7'!I12)</f>
        <v>84</v>
      </c>
      <c r="H90" s="97">
        <f>IF('P7'!J12=0,"",'P7'!J12)</f>
        <v>86</v>
      </c>
      <c r="I90" s="97">
        <f>IF('P7'!K12=0,"",'P7'!K12)</f>
        <v>100</v>
      </c>
      <c r="J90" s="97">
        <f>IF('P7'!L12=0,"",'P7'!L12)</f>
        <v>104</v>
      </c>
      <c r="K90" s="97">
        <f>IF('P7'!M12=0,"",'P7'!M12)</f>
        <v>106</v>
      </c>
      <c r="L90" s="97">
        <f>IF('P7'!N12=0,"",'P7'!N12)</f>
        <v>86</v>
      </c>
      <c r="M90" s="97">
        <f>IF('P7'!O12=0,"",'P7'!O12)</f>
        <v>106</v>
      </c>
      <c r="N90" s="97">
        <f>IF('P7'!P12=0,"",'P7'!P12)</f>
        <v>192</v>
      </c>
      <c r="O90" s="94">
        <f>IF('P7'!Q12=0,"",'P7'!Q12)</f>
        <v>274.77137653586379</v>
      </c>
    </row>
    <row r="91" spans="1:15" s="99" customFormat="1" ht="18" x14ac:dyDescent="0.4">
      <c r="A91" s="91">
        <v>21</v>
      </c>
      <c r="B91" s="94">
        <f>IF('P13'!B21="","",'P13'!B21)</f>
        <v>101.48</v>
      </c>
      <c r="C91" s="91" t="str">
        <f>IF('P13'!C21="","",'P13'!C21)</f>
        <v>SM</v>
      </c>
      <c r="D91" s="92">
        <f>IF('P13'!D21="","",'P13'!D21)</f>
        <v>34808</v>
      </c>
      <c r="E91" s="93" t="str">
        <f>IF('P13'!F21="","",'P13'!F21)</f>
        <v>Evald Osnes Devik</v>
      </c>
      <c r="F91" s="97">
        <f>IF('P13'!H21=0,"",'P13'!H21)</f>
        <v>100</v>
      </c>
      <c r="G91" s="97">
        <f>IF('P13'!I21=0,"",'P13'!I21)</f>
        <v>105</v>
      </c>
      <c r="H91" s="97">
        <f>IF('P13'!J21=0,"",'P13'!J21)</f>
        <v>108</v>
      </c>
      <c r="I91" s="97">
        <f>IF('P13'!K21=0,"",'P13'!K21)</f>
        <v>128</v>
      </c>
      <c r="J91" s="97">
        <f>IF('P13'!L21=0,"",'P13'!L21)</f>
        <v>135</v>
      </c>
      <c r="K91" s="97">
        <f>IF('P13'!M21=0,"",'P13'!M21)</f>
        <v>140</v>
      </c>
      <c r="L91" s="97">
        <f>IF('P13'!N21=0,"",'P13'!N21)</f>
        <v>108</v>
      </c>
      <c r="M91" s="97">
        <f>IF('P13'!O21=0,"",'P13'!O21)</f>
        <v>140</v>
      </c>
      <c r="N91" s="97">
        <f>IF('P13'!P21=0,"",'P13'!P21)</f>
        <v>248</v>
      </c>
      <c r="O91" s="94">
        <f>IF('P13'!Q21=0,"",'P13'!Q21)</f>
        <v>273.53629410528174</v>
      </c>
    </row>
    <row r="92" spans="1:15" s="99" customFormat="1" ht="18" x14ac:dyDescent="0.4">
      <c r="A92" s="91">
        <v>22</v>
      </c>
      <c r="B92" s="94">
        <f>IF('P3'!B14="","",'P3'!B14)</f>
        <v>76.86</v>
      </c>
      <c r="C92" s="91" t="str">
        <f>IF('P3'!C14="","",'P3'!C14)</f>
        <v>M5</v>
      </c>
      <c r="D92" s="92">
        <f>IF('P3'!D14="","",'P3'!D14)</f>
        <v>23444</v>
      </c>
      <c r="E92" s="93" t="str">
        <f>IF('P3'!F14="","",'P3'!F14)</f>
        <v>Atle Rønning Kauppinen</v>
      </c>
      <c r="F92" s="97">
        <f>IF('P3'!H14=0,"",'P3'!H14)</f>
        <v>90</v>
      </c>
      <c r="G92" s="97">
        <f>IF('P3'!I14=0,"",'P3'!I14)</f>
        <v>-94</v>
      </c>
      <c r="H92" s="97">
        <f>IF('P3'!J14=0,"",'P3'!J14)</f>
        <v>94</v>
      </c>
      <c r="I92" s="97">
        <f>IF('P3'!K14=0,"",'P3'!K14)</f>
        <v>118</v>
      </c>
      <c r="J92" s="97">
        <f>IF('P3'!L14=0,"",'P3'!L14)</f>
        <v>122</v>
      </c>
      <c r="K92" s="97">
        <f>IF('P3'!M14=0,"",'P3'!M14)</f>
        <v>-125</v>
      </c>
      <c r="L92" s="97">
        <f>IF('P3'!N14=0,"",'P3'!N14)</f>
        <v>94</v>
      </c>
      <c r="M92" s="97">
        <f>IF('P3'!O14=0,"",'P3'!O14)</f>
        <v>122</v>
      </c>
      <c r="N92" s="97">
        <f>IF('P3'!P14=0,"",'P3'!P14)</f>
        <v>216</v>
      </c>
      <c r="O92" s="94">
        <f>IF('P3'!Q14=0,"",'P3'!Q14)</f>
        <v>269.86556555236723</v>
      </c>
    </row>
    <row r="93" spans="1:15" ht="17.5" x14ac:dyDescent="0.35">
      <c r="A93" s="91">
        <v>23</v>
      </c>
      <c r="B93" s="94">
        <f>IF('P7'!B11="","",'P7'!B11)</f>
        <v>99.92</v>
      </c>
      <c r="C93" s="91" t="str">
        <f>IF('P7'!C11="","",'P7'!C11)</f>
        <v>JM</v>
      </c>
      <c r="D93" s="92">
        <f>IF('P7'!D11="","",'P7'!D11)</f>
        <v>36608</v>
      </c>
      <c r="E93" s="93" t="str">
        <f>IF('P7'!F11="","",'P7'!F11)</f>
        <v>Kristen Brosvik</v>
      </c>
      <c r="F93" s="97">
        <f>IF('P7'!H11=0,"",'P7'!H11)</f>
        <v>100</v>
      </c>
      <c r="G93" s="97">
        <f>IF('P7'!I11=0,"",'P7'!I11)</f>
        <v>107</v>
      </c>
      <c r="H93" s="97">
        <f>IF('P7'!J11=0,"",'P7'!J11)</f>
        <v>-116</v>
      </c>
      <c r="I93" s="97">
        <f>IF('P7'!K11=0,"",'P7'!K11)</f>
        <v>130</v>
      </c>
      <c r="J93" s="97">
        <f>IF('P7'!L11=0,"",'P7'!L11)</f>
        <v>-136</v>
      </c>
      <c r="K93" s="97">
        <f>IF('P7'!M11=0,"",'P7'!M11)</f>
        <v>136</v>
      </c>
      <c r="L93" s="97">
        <f>IF('P7'!N11=0,"",'P7'!N11)</f>
        <v>107</v>
      </c>
      <c r="M93" s="97">
        <f>IF('P7'!O11=0,"",'P7'!O11)</f>
        <v>136</v>
      </c>
      <c r="N93" s="97">
        <f>IF('P7'!P11=0,"",'P7'!P11)</f>
        <v>243</v>
      </c>
      <c r="O93" s="94">
        <f>IF('P7'!Q11=0,"",'P7'!Q11)</f>
        <v>269.53233954733764</v>
      </c>
    </row>
    <row r="94" spans="1:15" ht="17.5" x14ac:dyDescent="0.35">
      <c r="A94" s="91">
        <v>24</v>
      </c>
      <c r="B94" s="94">
        <f>IF('P7'!B15="","",'P7'!B15)</f>
        <v>66.3</v>
      </c>
      <c r="C94" s="91" t="str">
        <f>IF('P7'!C15="","",'P7'!C15)</f>
        <v>JM</v>
      </c>
      <c r="D94" s="92">
        <f>IF('P7'!D15="","",'P7'!D15)</f>
        <v>36529</v>
      </c>
      <c r="E94" s="93" t="str">
        <f>IF('P7'!F15="","",'P7'!F15)</f>
        <v>Robert Andre Moldestad</v>
      </c>
      <c r="F94" s="97">
        <f>IF('P7'!H15=0,"",'P7'!H15)</f>
        <v>-83</v>
      </c>
      <c r="G94" s="97">
        <f>IF('P7'!I15=0,"",'P7'!I15)</f>
        <v>83</v>
      </c>
      <c r="H94" s="97">
        <f>IF('P7'!J15=0,"",'P7'!J15)</f>
        <v>87</v>
      </c>
      <c r="I94" s="97">
        <f>IF('P7'!K15=0,"",'P7'!K15)</f>
        <v>105</v>
      </c>
      <c r="J94" s="97">
        <f>IF('P7'!L15=0,"",'P7'!L15)</f>
        <v>110</v>
      </c>
      <c r="K94" s="97">
        <f>IF('P7'!M15=0,"",'P7'!M15)</f>
        <v>-115</v>
      </c>
      <c r="L94" s="97">
        <f>IF('P7'!N15=0,"",'P7'!N15)</f>
        <v>87</v>
      </c>
      <c r="M94" s="97">
        <f>IF('P7'!O15=0,"",'P7'!O15)</f>
        <v>110</v>
      </c>
      <c r="N94" s="97">
        <f>IF('P7'!P15=0,"",'P7'!P15)</f>
        <v>197</v>
      </c>
      <c r="O94" s="94">
        <f>IF('P7'!Q15=0,"",'P7'!Q15)</f>
        <v>268.45607578600948</v>
      </c>
    </row>
    <row r="95" spans="1:15" s="99" customFormat="1" ht="18" x14ac:dyDescent="0.4">
      <c r="A95" s="91">
        <v>25</v>
      </c>
      <c r="B95" s="94">
        <f>IF('P13'!B14="","",'P13'!B14)</f>
        <v>73.459999999999994</v>
      </c>
      <c r="C95" s="91" t="str">
        <f>IF('P13'!C14="","",'P13'!C14)</f>
        <v>SM</v>
      </c>
      <c r="D95" s="92">
        <f>IF('P13'!D14="","",'P13'!D14)</f>
        <v>35283</v>
      </c>
      <c r="E95" s="93" t="str">
        <f>IF('P13'!F14="","",'P13'!F14)</f>
        <v>Jonas Grønstad</v>
      </c>
      <c r="F95" s="97">
        <f>IF('P13'!H14=0,"",'P13'!H14)</f>
        <v>92</v>
      </c>
      <c r="G95" s="97">
        <f>IF('P13'!I14=0,"",'P13'!I14)</f>
        <v>96</v>
      </c>
      <c r="H95" s="97">
        <f>IF('P13'!J14=0,"",'P13'!J14)</f>
        <v>100</v>
      </c>
      <c r="I95" s="97">
        <f>IF('P13'!K14=0,"",'P13'!K14)</f>
        <v>107</v>
      </c>
      <c r="J95" s="97">
        <f>IF('P13'!L14=0,"",'P13'!L14)</f>
        <v>-112</v>
      </c>
      <c r="K95" s="97">
        <f>IF('P13'!M14=0,"",'P13'!M14)</f>
        <v>-116</v>
      </c>
      <c r="L95" s="97">
        <f>IF('P13'!N14=0,"",'P13'!N14)</f>
        <v>100</v>
      </c>
      <c r="M95" s="97">
        <f>IF('P13'!O14=0,"",'P13'!O14)</f>
        <v>107</v>
      </c>
      <c r="N95" s="97">
        <f>IF('P13'!P14=0,"",'P13'!P14)</f>
        <v>207</v>
      </c>
      <c r="O95" s="94">
        <f>IF('P13'!Q14=0,"",'P13'!Q14)</f>
        <v>265.18633702271575</v>
      </c>
    </row>
    <row r="96" spans="1:15" s="99" customFormat="1" ht="18" x14ac:dyDescent="0.4">
      <c r="A96" s="91">
        <v>26</v>
      </c>
      <c r="B96" s="94">
        <f>IF('P3'!B9="","",'P3'!B9)</f>
        <v>87.64</v>
      </c>
      <c r="C96" s="91" t="str">
        <f>IF('P3'!C9="","",'P3'!C9)</f>
        <v>M5</v>
      </c>
      <c r="D96" s="92">
        <f>IF('P3'!D9="","",'P3'!D9)</f>
        <v>23084</v>
      </c>
      <c r="E96" s="93" t="str">
        <f>IF('P3'!F9="","",'P3'!F9)</f>
        <v>Bjørnar Olsen</v>
      </c>
      <c r="F96" s="97">
        <f>IF('P3'!H9=0,"",'P3'!H9)</f>
        <v>98</v>
      </c>
      <c r="G96" s="97">
        <f>IF('P3'!I9=0,"",'P3'!I9)</f>
        <v>104</v>
      </c>
      <c r="H96" s="97">
        <f>IF('P3'!J9=0,"",'P3'!J9)</f>
        <v>-105</v>
      </c>
      <c r="I96" s="97">
        <f>IF('P3'!K9=0,"",'P3'!K9)</f>
        <v>115</v>
      </c>
      <c r="J96" s="97">
        <f>IF('P3'!L9=0,"",'P3'!L9)</f>
        <v>-121</v>
      </c>
      <c r="K96" s="97">
        <f>IF('P3'!M9=0,"",'P3'!M9)</f>
        <v>122</v>
      </c>
      <c r="L96" s="97">
        <f>IF('P3'!N9=0,"",'P3'!N9)</f>
        <v>104</v>
      </c>
      <c r="M96" s="97">
        <f>IF('P3'!O9=0,"",'P3'!O9)</f>
        <v>122</v>
      </c>
      <c r="N96" s="97">
        <f>IF('P3'!P9=0,"",'P3'!P9)</f>
        <v>226</v>
      </c>
      <c r="O96" s="94">
        <f>IF('P3'!Q9=0,"",'P3'!Q9)</f>
        <v>264.54820027109088</v>
      </c>
    </row>
    <row r="97" spans="1:15" s="99" customFormat="1" ht="18" x14ac:dyDescent="0.4">
      <c r="A97" s="91">
        <v>27</v>
      </c>
      <c r="B97" s="94">
        <f>IF('P6'!B13="","",'P6'!B13)</f>
        <v>75.34</v>
      </c>
      <c r="C97" s="91" t="str">
        <f>IF('P6'!C13="","",'P6'!C13)</f>
        <v>JM</v>
      </c>
      <c r="D97" s="92">
        <f>IF('P6'!D13="","",'P6'!D13)</f>
        <v>36849</v>
      </c>
      <c r="E97" s="93" t="str">
        <f>IF('P6'!F13="","",'P6'!F13)</f>
        <v>Stefan Paulsen</v>
      </c>
      <c r="F97" s="97">
        <f>IF('P6'!H13=0,"",'P6'!H13)</f>
        <v>90</v>
      </c>
      <c r="G97" s="97">
        <f>IF('P6'!I13=0,"",'P6'!I13)</f>
        <v>95</v>
      </c>
      <c r="H97" s="97">
        <f>IF('P6'!J13=0,"",'P6'!J13)</f>
        <v>-97</v>
      </c>
      <c r="I97" s="97">
        <f>IF('P6'!K13=0,"",'P6'!K13)</f>
        <v>108</v>
      </c>
      <c r="J97" s="97">
        <f>IF('P6'!L13=0,"",'P6'!L13)</f>
        <v>113</v>
      </c>
      <c r="K97" s="97">
        <f>IF('P6'!M13=0,"",'P6'!M13)</f>
        <v>-116</v>
      </c>
      <c r="L97" s="97">
        <f>IF('P6'!N13=0,"",'P6'!N13)</f>
        <v>95</v>
      </c>
      <c r="M97" s="97">
        <f>IF('P6'!O13=0,"",'P6'!O13)</f>
        <v>113</v>
      </c>
      <c r="N97" s="97">
        <f>IF('P6'!P13=0,"",'P6'!P13)</f>
        <v>208</v>
      </c>
      <c r="O97" s="94">
        <f>IF('P6'!Q13=0,"",'P6'!Q13)</f>
        <v>262.7192243235304</v>
      </c>
    </row>
    <row r="98" spans="1:15" s="99" customFormat="1" ht="18" x14ac:dyDescent="0.4">
      <c r="A98" s="91">
        <v>28</v>
      </c>
      <c r="B98" s="94">
        <f>IF('P13'!B17="","",'P13'!B17)</f>
        <v>99.54</v>
      </c>
      <c r="C98" s="91" t="str">
        <f>IF('P13'!C17="","",'P13'!C17)</f>
        <v>SM</v>
      </c>
      <c r="D98" s="92">
        <f>IF('P13'!D17="","",'P13'!D17)</f>
        <v>33051</v>
      </c>
      <c r="E98" s="93" t="str">
        <f>IF('P13'!F17="","",'P13'!F17)</f>
        <v>Sebastian Fløysvik</v>
      </c>
      <c r="F98" s="97">
        <f>IF('P13'!H17=0,"",'P13'!H17)</f>
        <v>95</v>
      </c>
      <c r="G98" s="97">
        <f>IF('P13'!I17=0,"",'P13'!I17)</f>
        <v>102</v>
      </c>
      <c r="H98" s="97">
        <f>IF('P13'!J17=0,"",'P13'!J17)</f>
        <v>-106</v>
      </c>
      <c r="I98" s="97">
        <f>IF('P13'!K17=0,"",'P13'!K17)</f>
        <v>130</v>
      </c>
      <c r="J98" s="97">
        <f>IF('P13'!L17=0,"",'P13'!L17)</f>
        <v>-137</v>
      </c>
      <c r="K98" s="97">
        <f>IF('P13'!M17=0,"",'P13'!M17)</f>
        <v>-140</v>
      </c>
      <c r="L98" s="97">
        <f>IF('P13'!N17=0,"",'P13'!N17)</f>
        <v>102</v>
      </c>
      <c r="M98" s="97">
        <f>IF('P13'!O17=0,"",'P13'!O17)</f>
        <v>130</v>
      </c>
      <c r="N98" s="97">
        <f>IF('P13'!P17=0,"",'P13'!P17)</f>
        <v>232</v>
      </c>
      <c r="O98" s="94">
        <f>IF('P13'!Q17=0,"",'P13'!Q17)</f>
        <v>257.69350863858767</v>
      </c>
    </row>
    <row r="99" spans="1:15" s="99" customFormat="1" ht="18" x14ac:dyDescent="0.4">
      <c r="A99" s="91">
        <v>29</v>
      </c>
      <c r="B99" s="94">
        <f>IF('P6'!B10="","",'P6'!B10)</f>
        <v>86.34</v>
      </c>
      <c r="C99" s="91" t="str">
        <f>IF('P6'!C10="","",'P6'!C10)</f>
        <v>JM</v>
      </c>
      <c r="D99" s="92">
        <f>IF('P6'!D10="","",'P6'!D10)</f>
        <v>37222</v>
      </c>
      <c r="E99" s="93" t="str">
        <f>IF('P6'!F10="","",'P6'!F10)</f>
        <v>Mikal Akset</v>
      </c>
      <c r="F99" s="97">
        <f>IF('P6'!H10=0,"",'P6'!H10)</f>
        <v>90</v>
      </c>
      <c r="G99" s="97">
        <f>IF('P6'!I10=0,"",'P6'!I10)</f>
        <v>95</v>
      </c>
      <c r="H99" s="97">
        <f>IF('P6'!J10=0,"",'P6'!J10)</f>
        <v>100</v>
      </c>
      <c r="I99" s="97">
        <f>IF('P6'!K10=0,"",'P6'!K10)</f>
        <v>-115</v>
      </c>
      <c r="J99" s="97">
        <f>IF('P6'!L10=0,"",'P6'!L10)</f>
        <v>115</v>
      </c>
      <c r="K99" s="97">
        <f>IF('P6'!M10=0,"",'P6'!M10)</f>
        <v>118</v>
      </c>
      <c r="L99" s="97">
        <f>IF('P6'!N10=0,"",'P6'!N10)</f>
        <v>100</v>
      </c>
      <c r="M99" s="97">
        <f>IF('P6'!O10=0,"",'P6'!O10)</f>
        <v>118</v>
      </c>
      <c r="N99" s="97">
        <f>IF('P6'!P10=0,"",'P6'!P10)</f>
        <v>218</v>
      </c>
      <c r="O99" s="94">
        <f>IF('P6'!Q10=0,"",'P6'!Q10)</f>
        <v>256.93799175881918</v>
      </c>
    </row>
    <row r="100" spans="1:15" s="99" customFormat="1" ht="18" x14ac:dyDescent="0.4">
      <c r="A100" s="91">
        <v>30</v>
      </c>
      <c r="B100" s="94">
        <f>IF('P3'!B15="","",'P3'!B15)</f>
        <v>99.38</v>
      </c>
      <c r="C100" s="91" t="str">
        <f>IF('P3'!C15="","",'P3'!C15)</f>
        <v>M4</v>
      </c>
      <c r="D100" s="92">
        <f>IF('P3'!D15="","",'P3'!D15)</f>
        <v>24011</v>
      </c>
      <c r="E100" s="93" t="str">
        <f>IF('P3'!F15="","",'P3'!F15)</f>
        <v>Alexander Bahmanyar</v>
      </c>
      <c r="F100" s="97">
        <f>IF('P3'!H15=0,"",'P3'!H15)</f>
        <v>95</v>
      </c>
      <c r="G100" s="97">
        <f>IF('P3'!I15=0,"",'P3'!I15)</f>
        <v>98</v>
      </c>
      <c r="H100" s="97">
        <f>IF('P3'!J15=0,"",'P3'!J15)</f>
        <v>-101</v>
      </c>
      <c r="I100" s="97">
        <f>IF('P3'!K15=0,"",'P3'!K15)</f>
        <v>127</v>
      </c>
      <c r="J100" s="97">
        <f>IF('P3'!L15=0,"",'P3'!L15)</f>
        <v>131</v>
      </c>
      <c r="K100" s="97">
        <f>IF('P3'!M15=0,"",'P3'!M15)</f>
        <v>-137</v>
      </c>
      <c r="L100" s="97">
        <f>IF('P3'!N15=0,"",'P3'!N15)</f>
        <v>98</v>
      </c>
      <c r="M100" s="97">
        <f>IF('P3'!O15=0,"",'P3'!O15)</f>
        <v>131</v>
      </c>
      <c r="N100" s="97">
        <f>IF('P3'!P15=0,"",'P3'!P15)</f>
        <v>229</v>
      </c>
      <c r="O100" s="94">
        <f>IF('P3'!Q15=0,"",'P3'!Q15)</f>
        <v>254.51309126408611</v>
      </c>
    </row>
    <row r="101" spans="1:15" s="99" customFormat="1" ht="18" x14ac:dyDescent="0.4">
      <c r="A101" s="91">
        <v>31</v>
      </c>
      <c r="B101" s="94">
        <f>IF('P10'!B14="","",'P10'!B14)</f>
        <v>72.78</v>
      </c>
      <c r="C101" s="91" t="str">
        <f>IF('P10'!C14="","",'P10'!C14)</f>
        <v>UM</v>
      </c>
      <c r="D101" s="92">
        <f>IF('P10'!D14="","",'P10'!D14)</f>
        <v>38045</v>
      </c>
      <c r="E101" s="93" t="str">
        <f>IF('P10'!F14="","",'P10'!F14)</f>
        <v>Henrik Reiakvam</v>
      </c>
      <c r="F101" s="97">
        <f>IF('P10'!H14=0,"",'P10'!H14)</f>
        <v>85</v>
      </c>
      <c r="G101" s="97">
        <f>IF('P10'!I14=0,"",'P10'!I14)</f>
        <v>89</v>
      </c>
      <c r="H101" s="97">
        <f>IF('P10'!J14=0,"",'P10'!J14)</f>
        <v>-91</v>
      </c>
      <c r="I101" s="97">
        <f>IF('P10'!K14=0,"",'P10'!K14)</f>
        <v>103</v>
      </c>
      <c r="J101" s="97">
        <f>IF('P10'!L14=0,"",'P10'!L14)</f>
        <v>108</v>
      </c>
      <c r="K101" s="97">
        <f>IF('P10'!M14=0,"",'P10'!M14)</f>
        <v>-112</v>
      </c>
      <c r="L101" s="97">
        <f>IF('P10'!N14=0,"",'P10'!N14)</f>
        <v>89</v>
      </c>
      <c r="M101" s="97">
        <f>IF('P10'!O14=0,"",'P10'!O14)</f>
        <v>108</v>
      </c>
      <c r="N101" s="97">
        <f>IF('P10'!P14=0,"",'P10'!P14)</f>
        <v>197</v>
      </c>
      <c r="O101" s="94">
        <f>IF('P10'!Q14=0,"",'P10'!Q14)</f>
        <v>253.72120496491488</v>
      </c>
    </row>
    <row r="102" spans="1:15" s="99" customFormat="1" ht="18" x14ac:dyDescent="0.4">
      <c r="A102" s="91">
        <v>32</v>
      </c>
      <c r="B102" s="94">
        <f>IF('P7'!B10="","",'P7'!B10)</f>
        <v>83.92</v>
      </c>
      <c r="C102" s="91" t="str">
        <f>IF('P7'!C10="","",'P7'!C10)</f>
        <v>JM</v>
      </c>
      <c r="D102" s="92">
        <f>IF('P7'!D10="","",'P7'!D10)</f>
        <v>36748</v>
      </c>
      <c r="E102" s="93" t="str">
        <f>IF('P7'!F10="","",'P7'!F10)</f>
        <v>Bent Andre Midtbø</v>
      </c>
      <c r="F102" s="97">
        <f>IF('P7'!H10=0,"",'P7'!H10)</f>
        <v>-88</v>
      </c>
      <c r="G102" s="97">
        <f>IF('P7'!I10=0,"",'P7'!I10)</f>
        <v>88</v>
      </c>
      <c r="H102" s="97">
        <f>IF('P7'!J10=0,"",'P7'!J10)</f>
        <v>96</v>
      </c>
      <c r="I102" s="97">
        <f>IF('P7'!K10=0,"",'P7'!K10)</f>
        <v>110</v>
      </c>
      <c r="J102" s="97">
        <f>IF('P7'!L10=0,"",'P7'!L10)</f>
        <v>116</v>
      </c>
      <c r="K102" s="97">
        <f>IF('P7'!M10=0,"",'P7'!M10)</f>
        <v>-120</v>
      </c>
      <c r="L102" s="97">
        <f>IF('P7'!N10=0,"",'P7'!N10)</f>
        <v>96</v>
      </c>
      <c r="M102" s="97">
        <f>IF('P7'!O10=0,"",'P7'!O10)</f>
        <v>116</v>
      </c>
      <c r="N102" s="97">
        <f>IF('P7'!P10=0,"",'P7'!P10)</f>
        <v>212</v>
      </c>
      <c r="O102" s="94">
        <f>IF('P7'!Q10=0,"",'P7'!Q10)</f>
        <v>253.24612058201981</v>
      </c>
    </row>
    <row r="103" spans="1:15" s="99" customFormat="1" ht="18" x14ac:dyDescent="0.4">
      <c r="A103" s="91">
        <v>33</v>
      </c>
      <c r="B103" s="94">
        <f>IF('P10'!B16="","",'P10'!B16)</f>
        <v>74.260000000000005</v>
      </c>
      <c r="C103" s="91" t="str">
        <f>IF('P10'!C16="","",'P10'!C16)</f>
        <v>UM</v>
      </c>
      <c r="D103" s="92">
        <f>IF('P10'!D16="","",'P10'!D16)</f>
        <v>38067</v>
      </c>
      <c r="E103" s="93" t="str">
        <f>IF('P10'!F16="","",'P10'!F16)</f>
        <v>Kristen Røyseth</v>
      </c>
      <c r="F103" s="97">
        <f>IF('P10'!H16=0,"",'P10'!H16)</f>
        <v>84</v>
      </c>
      <c r="G103" s="97">
        <f>IF('P10'!I16=0,"",'P10'!I16)</f>
        <v>-88</v>
      </c>
      <c r="H103" s="97">
        <f>IF('P10'!J16=0,"",'P10'!J16)</f>
        <v>-88</v>
      </c>
      <c r="I103" s="97">
        <f>IF('P10'!K16=0,"",'P10'!K16)</f>
        <v>105</v>
      </c>
      <c r="J103" s="97">
        <f>IF('P10'!L16=0,"",'P10'!L16)</f>
        <v>110</v>
      </c>
      <c r="K103" s="97">
        <f>IF('P10'!M16=0,"",'P10'!M16)</f>
        <v>113</v>
      </c>
      <c r="L103" s="97">
        <f>IF('P10'!N16=0,"",'P10'!N16)</f>
        <v>84</v>
      </c>
      <c r="M103" s="97">
        <f>IF('P10'!O16=0,"",'P10'!O16)</f>
        <v>113</v>
      </c>
      <c r="N103" s="97">
        <f>IF('P10'!P16=0,"",'P10'!P16)</f>
        <v>197</v>
      </c>
      <c r="O103" s="94">
        <f>IF('P10'!Q16=0,"",'P10'!Q16)</f>
        <v>250.83482201135374</v>
      </c>
    </row>
    <row r="104" spans="1:15" s="99" customFormat="1" ht="18" x14ac:dyDescent="0.4">
      <c r="A104" s="91">
        <v>34</v>
      </c>
      <c r="B104" s="94">
        <f>IF('P2'!B16="","",'P2'!B16)</f>
        <v>82.4</v>
      </c>
      <c r="C104" s="91" t="str">
        <f>IF('P2'!C16="","",'P2'!C16)</f>
        <v>M3</v>
      </c>
      <c r="D104" s="92">
        <f>IF('P2'!D16="","",'P2'!D16)</f>
        <v>25993</v>
      </c>
      <c r="E104" s="93" t="str">
        <f>IF('P2'!F16="","",'P2'!F16)</f>
        <v>Thorkild Larsen</v>
      </c>
      <c r="F104" s="97">
        <f>IF('P2'!H16=0,"",'P2'!H16)</f>
        <v>85</v>
      </c>
      <c r="G104" s="97">
        <f>IF('P2'!I16=0,"",'P2'!I16)</f>
        <v>90</v>
      </c>
      <c r="H104" s="97">
        <f>IF('P2'!J16=0,"",'P2'!J16)</f>
        <v>93</v>
      </c>
      <c r="I104" s="97">
        <f>IF('P2'!K16=0,"",'P2'!K16)</f>
        <v>103</v>
      </c>
      <c r="J104" s="97">
        <f>IF('P2'!L16=0,"",'P2'!L16)</f>
        <v>108</v>
      </c>
      <c r="K104" s="97">
        <f>IF('P2'!M16=0,"",'P2'!M16)</f>
        <v>111</v>
      </c>
      <c r="L104" s="97">
        <f>IF('P2'!N16=0,"",'P2'!N16)</f>
        <v>93</v>
      </c>
      <c r="M104" s="97">
        <f>IF('P2'!O16=0,"",'P2'!O16)</f>
        <v>111</v>
      </c>
      <c r="N104" s="97">
        <f>IF('P2'!P16=0,"",'P2'!P16)</f>
        <v>204</v>
      </c>
      <c r="O104" s="94">
        <f>IF('P2'!Q16=0,"",'P2'!Q16)</f>
        <v>245.8724626717694</v>
      </c>
    </row>
    <row r="105" spans="1:15" s="99" customFormat="1" ht="18" x14ac:dyDescent="0.4">
      <c r="A105" s="91">
        <v>35</v>
      </c>
      <c r="B105" s="94">
        <f>IF('P2'!B10="","",'P2'!B10)</f>
        <v>91.82</v>
      </c>
      <c r="C105" s="91" t="str">
        <f>IF('P2'!C10="","",'P2'!C10)</f>
        <v>M2</v>
      </c>
      <c r="D105" s="92">
        <f>IF('P2'!D10="","",'P2'!D10)</f>
        <v>30002</v>
      </c>
      <c r="E105" s="93" t="str">
        <f>IF('P2'!F10="","",'P2'!F10)</f>
        <v>Øystein Sæten Hoff</v>
      </c>
      <c r="F105" s="97">
        <f>IF('P2'!H10=0,"",'P2'!H10)</f>
        <v>85</v>
      </c>
      <c r="G105" s="97">
        <f>IF('P2'!I10=0,"",'P2'!I10)</f>
        <v>89</v>
      </c>
      <c r="H105" s="97">
        <f>IF('P2'!J10=0,"",'P2'!J10)</f>
        <v>-93</v>
      </c>
      <c r="I105" s="97">
        <f>IF('P2'!K10=0,"",'P2'!K10)</f>
        <v>110</v>
      </c>
      <c r="J105" s="97">
        <f>IF('P2'!L10=0,"",'P2'!L10)</f>
        <v>-114</v>
      </c>
      <c r="K105" s="97">
        <f>IF('P2'!M10=0,"",'P2'!M10)</f>
        <v>114</v>
      </c>
      <c r="L105" s="97">
        <f>IF('P2'!N10=0,"",'P2'!N10)</f>
        <v>89</v>
      </c>
      <c r="M105" s="97">
        <f>IF('P2'!O10=0,"",'P2'!O10)</f>
        <v>114</v>
      </c>
      <c r="N105" s="97">
        <f>IF('P2'!P10=0,"",'P2'!P10)</f>
        <v>203</v>
      </c>
      <c r="O105" s="94">
        <f>IF('P2'!Q10=0,"",'P2'!Q10)</f>
        <v>232.82115711684781</v>
      </c>
    </row>
    <row r="106" spans="1:15" ht="17.5" x14ac:dyDescent="0.35">
      <c r="A106" s="91">
        <v>36</v>
      </c>
      <c r="B106" s="94">
        <f>IF('P13'!B9="","",'P13'!B9)</f>
        <v>73.459999999999994</v>
      </c>
      <c r="C106" s="91" t="str">
        <f>IF('P13'!C9="","",'P13'!C9)</f>
        <v>UM</v>
      </c>
      <c r="D106" s="92">
        <f>IF('P13'!D9="","",'P13'!D9)</f>
        <v>37831</v>
      </c>
      <c r="E106" s="93" t="str">
        <f>IF('P13'!F9="","",'P13'!F9)</f>
        <v>Mathias Aven</v>
      </c>
      <c r="F106" s="97">
        <f>IF('P13'!H9=0,"",'P13'!H9)</f>
        <v>80</v>
      </c>
      <c r="G106" s="97">
        <f>IF('P13'!I9=0,"",'P13'!I9)</f>
        <v>-83</v>
      </c>
      <c r="H106" s="97">
        <f>IF('P13'!J9=0,"",'P13'!J9)</f>
        <v>83</v>
      </c>
      <c r="I106" s="97">
        <f>IF('P13'!K9=0,"",'P13'!K9)</f>
        <v>95</v>
      </c>
      <c r="J106" s="97">
        <f>IF('P13'!L9=0,"",'P13'!L9)</f>
        <v>-99</v>
      </c>
      <c r="K106" s="97">
        <f>IF('P13'!M9=0,"",'P13'!M9)</f>
        <v>-99</v>
      </c>
      <c r="L106" s="97">
        <f>IF('P13'!N9=0,"",'P13'!N9)</f>
        <v>83</v>
      </c>
      <c r="M106" s="97">
        <f>IF('P13'!O9=0,"",'P13'!O9)</f>
        <v>95</v>
      </c>
      <c r="N106" s="97">
        <f>IF('P13'!P9=0,"",'P13'!P9)</f>
        <v>178</v>
      </c>
      <c r="O106" s="94">
        <f>IF('P13'!Q9=0,"",'P13'!Q9)</f>
        <v>228.03462797122415</v>
      </c>
    </row>
    <row r="107" spans="1:15" ht="17.5" x14ac:dyDescent="0.35">
      <c r="A107" s="91">
        <v>37</v>
      </c>
      <c r="B107" s="94">
        <f>IF('P2'!B17="","",'P2'!B17)</f>
        <v>79.7</v>
      </c>
      <c r="C107" s="91" t="str">
        <f>IF('P2'!C17="","",'P2'!C17)</f>
        <v>M2</v>
      </c>
      <c r="D107" s="92">
        <f>IF('P2'!D17="","",'P2'!D17)</f>
        <v>28248</v>
      </c>
      <c r="E107" s="93" t="str">
        <f>IF('P2'!F17="","",'P2'!F17)</f>
        <v>Fredrik Enger</v>
      </c>
      <c r="F107" s="97">
        <f>IF('P2'!H17=0,"",'P2'!H17)</f>
        <v>80</v>
      </c>
      <c r="G107" s="97">
        <f>IF('P2'!I17=0,"",'P2'!I17)</f>
        <v>83</v>
      </c>
      <c r="H107" s="97">
        <f>IF('P2'!J17=0,"",'P2'!J17)</f>
        <v>-86</v>
      </c>
      <c r="I107" s="97">
        <f>IF('P2'!K17=0,"",'P2'!K17)</f>
        <v>100</v>
      </c>
      <c r="J107" s="97">
        <f>IF('P2'!L17=0,"",'P2'!L17)</f>
        <v>-104</v>
      </c>
      <c r="K107" s="97">
        <f>IF('P2'!M17=0,"",'P2'!M17)</f>
        <v>-104</v>
      </c>
      <c r="L107" s="97">
        <f>IF('P2'!N17=0,"",'P2'!N17)</f>
        <v>83</v>
      </c>
      <c r="M107" s="97">
        <f>IF('P2'!O17=0,"",'P2'!O17)</f>
        <v>100</v>
      </c>
      <c r="N107" s="97">
        <f>IF('P2'!P17=0,"",'P2'!P17)</f>
        <v>183</v>
      </c>
      <c r="O107" s="94">
        <f>IF('P2'!Q17=0,"",'P2'!Q17)</f>
        <v>224.30214789363779</v>
      </c>
    </row>
    <row r="108" spans="1:15" s="99" customFormat="1" ht="18" x14ac:dyDescent="0.4">
      <c r="A108" s="91">
        <v>38</v>
      </c>
      <c r="B108" s="94">
        <f>IF('P13'!B12="","",'P13'!B12)</f>
        <v>95.7</v>
      </c>
      <c r="C108" s="91" t="str">
        <f>IF('P13'!C12="","",'P13'!C12)</f>
        <v>UM</v>
      </c>
      <c r="D108" s="92">
        <f>IF('P13'!D12="","",'P13'!D12)</f>
        <v>37350</v>
      </c>
      <c r="E108" s="93" t="str">
        <f>IF('P13'!F12="","",'P13'!F12)</f>
        <v>Hans Gunnar Kvadsheim</v>
      </c>
      <c r="F108" s="97">
        <f>IF('P13'!H12=0,"",'P13'!H12)</f>
        <v>80</v>
      </c>
      <c r="G108" s="97">
        <f>IF('P13'!I12=0,"",'P13'!I12)</f>
        <v>85</v>
      </c>
      <c r="H108" s="97">
        <f>IF('P13'!J12=0,"",'P13'!J12)</f>
        <v>88</v>
      </c>
      <c r="I108" s="97">
        <f>IF('P13'!K12=0,"",'P13'!K12)</f>
        <v>103</v>
      </c>
      <c r="J108" s="97">
        <f>IF('P13'!L12=0,"",'P13'!L12)</f>
        <v>107</v>
      </c>
      <c r="K108" s="97">
        <f>IF('P13'!M12=0,"",'P13'!M12)</f>
        <v>110</v>
      </c>
      <c r="L108" s="97">
        <f>IF('P13'!N12=0,"",'P13'!N12)</f>
        <v>88</v>
      </c>
      <c r="M108" s="97">
        <f>IF('P13'!O12=0,"",'P13'!O12)</f>
        <v>110</v>
      </c>
      <c r="N108" s="97">
        <f>IF('P13'!P12=0,"",'P13'!P12)</f>
        <v>198</v>
      </c>
      <c r="O108" s="94">
        <f>IF('P13'!Q12=0,"",'P13'!Q12)</f>
        <v>223.26922030851068</v>
      </c>
    </row>
    <row r="109" spans="1:15" ht="17.5" x14ac:dyDescent="0.35">
      <c r="A109" s="91">
        <v>39</v>
      </c>
      <c r="B109" s="94">
        <f>IF('P6'!B16="","",'P6'!B16)</f>
        <v>66.64</v>
      </c>
      <c r="C109" s="91" t="str">
        <f>IF('P6'!C16="","",'P6'!C16)</f>
        <v>UM</v>
      </c>
      <c r="D109" s="92">
        <f>IF('P6'!D16="","",'P6'!D16)</f>
        <v>38055</v>
      </c>
      <c r="E109" s="93" t="str">
        <f>IF('P6'!F16="","",'P6'!F16)</f>
        <v>Joakim Offmann</v>
      </c>
      <c r="F109" s="97">
        <f>IF('P6'!H16=0,"",'P6'!H16)</f>
        <v>72</v>
      </c>
      <c r="G109" s="97">
        <f>IF('P6'!I16=0,"",'P6'!I16)</f>
        <v>-75</v>
      </c>
      <c r="H109" s="97">
        <f>IF('P6'!J16=0,"",'P6'!J16)</f>
        <v>-75</v>
      </c>
      <c r="I109" s="97">
        <f>IF('P6'!K16=0,"",'P6'!K16)</f>
        <v>85</v>
      </c>
      <c r="J109" s="97">
        <f>IF('P6'!L16=0,"",'P6'!L16)</f>
        <v>90</v>
      </c>
      <c r="K109" s="97">
        <f>IF('P6'!M16=0,"",'P6'!M16)</f>
        <v>-93</v>
      </c>
      <c r="L109" s="97">
        <f>IF('P6'!N16=0,"",'P6'!N16)</f>
        <v>72</v>
      </c>
      <c r="M109" s="97">
        <f>IF('P6'!O16=0,"",'P6'!O16)</f>
        <v>90</v>
      </c>
      <c r="N109" s="97">
        <f>IF('P6'!P16=0,"",'P6'!P16)</f>
        <v>162</v>
      </c>
      <c r="O109" s="94">
        <f>IF('P6'!Q16=0,"",'P6'!Q16)</f>
        <v>220.04590382486955</v>
      </c>
    </row>
    <row r="110" spans="1:15" ht="17.5" x14ac:dyDescent="0.35">
      <c r="A110" s="91">
        <v>40</v>
      </c>
      <c r="B110" s="94">
        <f>IF('P3'!B11="","",'P3'!B11)</f>
        <v>95.78</v>
      </c>
      <c r="C110" s="91" t="str">
        <f>IF('P3'!C11="","",'P3'!C11)</f>
        <v>M5</v>
      </c>
      <c r="D110" s="92">
        <f>IF('P3'!D11="","",'P3'!D11)</f>
        <v>22864</v>
      </c>
      <c r="E110" s="93" t="str">
        <f>IF('P3'!F11="","",'P3'!F11)</f>
        <v>Petter N. Sæterdal</v>
      </c>
      <c r="F110" s="97">
        <f>IF('P3'!H11=0,"",'P3'!H11)</f>
        <v>80</v>
      </c>
      <c r="G110" s="97" t="str">
        <f>IF('P3'!I11=0,"",'P3'!I11)</f>
        <v>-</v>
      </c>
      <c r="H110" s="97" t="str">
        <f>IF('P3'!J11=0,"",'P3'!J11)</f>
        <v>-</v>
      </c>
      <c r="I110" s="97">
        <f>IF('P3'!K11=0,"",'P3'!K11)</f>
        <v>100</v>
      </c>
      <c r="J110" s="97">
        <f>IF('P3'!L11=0,"",'P3'!L11)</f>
        <v>106</v>
      </c>
      <c r="K110" s="97">
        <f>IF('P3'!M11=0,"",'P3'!M11)</f>
        <v>-110</v>
      </c>
      <c r="L110" s="97">
        <f>IF('P3'!N11=0,"",'P3'!N11)</f>
        <v>80</v>
      </c>
      <c r="M110" s="97">
        <f>IF('P3'!O11=0,"",'P3'!O11)</f>
        <v>106</v>
      </c>
      <c r="N110" s="97">
        <f>IF('P3'!P11=0,"",'P3'!P11)</f>
        <v>186</v>
      </c>
      <c r="O110" s="94">
        <f>IF('P3'!Q11=0,"",'P3'!Q11)</f>
        <v>209.66839239570737</v>
      </c>
    </row>
    <row r="111" spans="1:15" ht="17.5" x14ac:dyDescent="0.35">
      <c r="A111" s="91">
        <v>41</v>
      </c>
      <c r="B111" s="94">
        <f>IF('P10'!B17="","",'P10'!B17)</f>
        <v>61.14</v>
      </c>
      <c r="C111" s="91" t="str">
        <f>IF('P10'!C17="","",'P10'!C17)</f>
        <v>UM</v>
      </c>
      <c r="D111" s="92">
        <f>IF('P10'!D17="","",'P10'!D17)</f>
        <v>37999</v>
      </c>
      <c r="E111" s="93" t="str">
        <f>IF('P10'!F17="","",'P10'!F17)</f>
        <v>Lasse Bye</v>
      </c>
      <c r="F111" s="97">
        <f>IF('P10'!H17=0,"",'P10'!H17)</f>
        <v>54</v>
      </c>
      <c r="G111" s="97">
        <f>IF('P10'!I17=0,"",'P10'!I17)</f>
        <v>58</v>
      </c>
      <c r="H111" s="97">
        <f>IF('P10'!J17=0,"",'P10'!J17)</f>
        <v>62</v>
      </c>
      <c r="I111" s="97">
        <f>IF('P10'!K17=0,"",'P10'!K17)</f>
        <v>68</v>
      </c>
      <c r="J111" s="97">
        <f>IF('P10'!L17=0,"",'P10'!L17)</f>
        <v>73</v>
      </c>
      <c r="K111" s="97">
        <f>IF('P10'!M17=0,"",'P10'!M17)</f>
        <v>77</v>
      </c>
      <c r="L111" s="97">
        <f>IF('P10'!N17=0,"",'P10'!N17)</f>
        <v>62</v>
      </c>
      <c r="M111" s="97">
        <f>IF('P10'!O17=0,"",'P10'!O17)</f>
        <v>77</v>
      </c>
      <c r="N111" s="97">
        <f>IF('P10'!P17=0,"",'P10'!P17)</f>
        <v>139</v>
      </c>
      <c r="O111" s="94">
        <f>IF('P10'!Q17=0,"",'P10'!Q17)</f>
        <v>199.8601256244603</v>
      </c>
    </row>
    <row r="112" spans="1:15" ht="17.5" x14ac:dyDescent="0.35">
      <c r="A112" s="91">
        <v>42</v>
      </c>
      <c r="B112" s="94">
        <f>IF('P10'!B12="","",'P10'!B12)</f>
        <v>81.14</v>
      </c>
      <c r="C112" s="91" t="str">
        <f>IF('P10'!C12="","",'P10'!C12)</f>
        <v>UM</v>
      </c>
      <c r="D112" s="92">
        <f>IF('P10'!D12="","",'P10'!D12)</f>
        <v>38286</v>
      </c>
      <c r="E112" s="93" t="str">
        <f>IF('P10'!F12="","",'P10'!F12)</f>
        <v>Daniel Ravndal</v>
      </c>
      <c r="F112" s="97">
        <f>IF('P10'!H12=0,"",'P10'!H12)</f>
        <v>70</v>
      </c>
      <c r="G112" s="97">
        <f>IF('P10'!I12=0,"",'P10'!I12)</f>
        <v>74</v>
      </c>
      <c r="H112" s="97">
        <f>IF('P10'!J12=0,"",'P10'!J12)</f>
        <v>-76</v>
      </c>
      <c r="I112" s="97">
        <f>IF('P10'!K12=0,"",'P10'!K12)</f>
        <v>84</v>
      </c>
      <c r="J112" s="97">
        <f>IF('P10'!L12=0,"",'P10'!L12)</f>
        <v>88</v>
      </c>
      <c r="K112" s="97">
        <f>IF('P10'!M12=0,"",'P10'!M12)</f>
        <v>90</v>
      </c>
      <c r="L112" s="97">
        <f>IF('P10'!N12=0,"",'P10'!N12)</f>
        <v>74</v>
      </c>
      <c r="M112" s="97">
        <f>IF('P10'!O12=0,"",'P10'!O12)</f>
        <v>90</v>
      </c>
      <c r="N112" s="97">
        <f>IF('P10'!P12=0,"",'P10'!P12)</f>
        <v>164</v>
      </c>
      <c r="O112" s="94">
        <f>IF('P10'!Q12=0,"",'P10'!Q12)</f>
        <v>199.18749702522805</v>
      </c>
    </row>
    <row r="113" spans="1:17" ht="17.5" x14ac:dyDescent="0.35">
      <c r="A113" s="91">
        <v>43</v>
      </c>
      <c r="B113" s="94">
        <f>IF('P3'!B16="","",'P3'!B16)</f>
        <v>99.54</v>
      </c>
      <c r="C113" s="91" t="str">
        <f>IF('P3'!C16="","",'P3'!C16)</f>
        <v>M7</v>
      </c>
      <c r="D113" s="92">
        <f>IF('P3'!D16="","",'P3'!D16)</f>
        <v>18809</v>
      </c>
      <c r="E113" s="93" t="str">
        <f>IF('P3'!F16="","",'P3'!F16)</f>
        <v>Terje Grimstad</v>
      </c>
      <c r="F113" s="97">
        <f>IF('P3'!H16=0,"",'P3'!H16)</f>
        <v>70</v>
      </c>
      <c r="G113" s="97">
        <f>IF('P3'!I16=0,"",'P3'!I16)</f>
        <v>75</v>
      </c>
      <c r="H113" s="97">
        <f>IF('P3'!J16=0,"",'P3'!J16)</f>
        <v>-80</v>
      </c>
      <c r="I113" s="97">
        <f>IF('P3'!K16=0,"",'P3'!K16)</f>
        <v>90</v>
      </c>
      <c r="J113" s="97">
        <f>IF('P3'!L16=0,"",'P3'!L16)</f>
        <v>95</v>
      </c>
      <c r="K113" s="97">
        <f>IF('P3'!M16=0,"",'P3'!M16)</f>
        <v>-101</v>
      </c>
      <c r="L113" s="97">
        <f>IF('P3'!N16=0,"",'P3'!N16)</f>
        <v>75</v>
      </c>
      <c r="M113" s="97">
        <f>IF('P3'!O16=0,"",'P3'!O16)</f>
        <v>95</v>
      </c>
      <c r="N113" s="97">
        <f>IF('P3'!P16=0,"",'P3'!P16)</f>
        <v>170</v>
      </c>
      <c r="O113" s="94">
        <f>IF('P3'!Q16=0,"",'P3'!Q16)</f>
        <v>188.82713995068923</v>
      </c>
    </row>
    <row r="114" spans="1:17" ht="17.5" x14ac:dyDescent="0.35">
      <c r="A114" s="91">
        <v>44</v>
      </c>
      <c r="B114" s="94">
        <f>IF('P10'!B11="","",'P10'!B11)</f>
        <v>49.18</v>
      </c>
      <c r="C114" s="91" t="str">
        <f>IF('P10'!C11="","",'P10'!C11)</f>
        <v>UM</v>
      </c>
      <c r="D114" s="92">
        <f>IF('P10'!D11="","",'P10'!D11)</f>
        <v>38405</v>
      </c>
      <c r="E114" s="93" t="str">
        <f>IF('P10'!F11="","",'P10'!F11)</f>
        <v>Magnus Børøsund</v>
      </c>
      <c r="F114" s="97">
        <f>IF('P10'!H11=0,"",'P10'!H11)</f>
        <v>-45</v>
      </c>
      <c r="G114" s="97">
        <f>IF('P10'!I11=0,"",'P10'!I11)</f>
        <v>45</v>
      </c>
      <c r="H114" s="97">
        <f>IF('P10'!J11=0,"",'P10'!J11)</f>
        <v>48</v>
      </c>
      <c r="I114" s="97">
        <f>IF('P10'!K11=0,"",'P10'!K11)</f>
        <v>56</v>
      </c>
      <c r="J114" s="97">
        <f>IF('P10'!L11=0,"",'P10'!L11)</f>
        <v>59</v>
      </c>
      <c r="K114" s="97">
        <f>IF('P10'!M11=0,"",'P10'!M11)</f>
        <v>62</v>
      </c>
      <c r="L114" s="97">
        <f>IF('P10'!N11=0,"",'P10'!N11)</f>
        <v>48</v>
      </c>
      <c r="M114" s="97">
        <f>IF('P10'!O11=0,"",'P10'!O11)</f>
        <v>62</v>
      </c>
      <c r="N114" s="97">
        <f>IF('P10'!P11=0,"",'P10'!P11)</f>
        <v>110</v>
      </c>
      <c r="O114" s="94">
        <f>IF('P10'!Q11=0,"",'P10'!Q11)</f>
        <v>186.61028617540606</v>
      </c>
    </row>
    <row r="115" spans="1:17" s="99" customFormat="1" ht="18" x14ac:dyDescent="0.4">
      <c r="A115" s="91">
        <v>45</v>
      </c>
      <c r="B115" s="94">
        <f>IF('P10'!B10="","",'P10'!B10)</f>
        <v>64.44</v>
      </c>
      <c r="C115" s="91" t="str">
        <f>IF('P10'!C10="","",'P10'!C10)</f>
        <v>UM</v>
      </c>
      <c r="D115" s="92">
        <f>IF('P10'!D10="","",'P10'!D10)</f>
        <v>38685</v>
      </c>
      <c r="E115" s="93" t="str">
        <f>IF('P10'!F10="","",'P10'!F10)</f>
        <v>Kristian Aven</v>
      </c>
      <c r="F115" s="97">
        <f>IF('P10'!H10=0,"",'P10'!H10)</f>
        <v>55</v>
      </c>
      <c r="G115" s="97">
        <f>IF('P10'!I10=0,"",'P10'!I10)</f>
        <v>58</v>
      </c>
      <c r="H115" s="97">
        <f>IF('P10'!J10=0,"",'P10'!J10)</f>
        <v>60</v>
      </c>
      <c r="I115" s="97">
        <f>IF('P10'!K10=0,"",'P10'!K10)</f>
        <v>66</v>
      </c>
      <c r="J115" s="97">
        <f>IF('P10'!L10=0,"",'P10'!L10)</f>
        <v>68</v>
      </c>
      <c r="K115" s="97">
        <f>IF('P10'!M10=0,"",'P10'!M10)</f>
        <v>70</v>
      </c>
      <c r="L115" s="97">
        <f>IF('P10'!N10=0,"",'P10'!N10)</f>
        <v>60</v>
      </c>
      <c r="M115" s="97">
        <f>IF('P10'!O10=0,"",'P10'!O10)</f>
        <v>70</v>
      </c>
      <c r="N115" s="97">
        <f>IF('P10'!P10=0,"",'P10'!P10)</f>
        <v>130</v>
      </c>
      <c r="O115" s="94">
        <f>IF('P10'!Q10=0,"",'P10'!Q10)</f>
        <v>180.4357789976853</v>
      </c>
    </row>
    <row r="116" spans="1:17" s="99" customFormat="1" ht="18" x14ac:dyDescent="0.4">
      <c r="A116" s="91">
        <v>46</v>
      </c>
      <c r="B116" s="94">
        <f>IF('P10'!B15="","",'P10'!B15)</f>
        <v>83.08</v>
      </c>
      <c r="C116" s="91" t="str">
        <f>IF('P10'!C15="","",'P10'!C15)</f>
        <v>UM</v>
      </c>
      <c r="D116" s="92">
        <f>IF('P10'!D15="","",'P10'!D15)</f>
        <v>38227</v>
      </c>
      <c r="E116" s="93" t="str">
        <f>IF('P10'!F15="","",'P10'!F15)</f>
        <v>William Hjelde Stormoen</v>
      </c>
      <c r="F116" s="97">
        <f>IF('P10'!H15=0,"",'P10'!H15)</f>
        <v>65</v>
      </c>
      <c r="G116" s="97">
        <f>IF('P10'!I15=0,"",'P10'!I15)</f>
        <v>-69</v>
      </c>
      <c r="H116" s="97">
        <f>IF('P10'!J15=0,"",'P10'!J15)</f>
        <v>69</v>
      </c>
      <c r="I116" s="97">
        <f>IF('P10'!K15=0,"",'P10'!K15)</f>
        <v>78</v>
      </c>
      <c r="J116" s="97">
        <f>IF('P10'!L15=0,"",'P10'!L15)</f>
        <v>-81</v>
      </c>
      <c r="K116" s="97">
        <f>IF('P10'!M15=0,"",'P10'!M15)</f>
        <v>81</v>
      </c>
      <c r="L116" s="97">
        <f>IF('P10'!N15=0,"",'P10'!N15)</f>
        <v>69</v>
      </c>
      <c r="M116" s="97">
        <f>IF('P10'!O15=0,"",'P10'!O15)</f>
        <v>81</v>
      </c>
      <c r="N116" s="97">
        <f>IF('P10'!P15=0,"",'P10'!P15)</f>
        <v>150</v>
      </c>
      <c r="O116" s="94">
        <f>IF('P10'!Q15=0,"",'P10'!Q15)</f>
        <v>180.06028773705825</v>
      </c>
      <c r="Q116" s="101"/>
    </row>
    <row r="117" spans="1:17" ht="17.5" x14ac:dyDescent="0.35">
      <c r="A117" s="91">
        <v>47</v>
      </c>
      <c r="B117" s="94">
        <f>IF('P2'!B9="","",'P2'!B9)</f>
        <v>91.52</v>
      </c>
      <c r="C117" s="91" t="str">
        <f>IF('P2'!C9="","",'P2'!C9)</f>
        <v>M5</v>
      </c>
      <c r="D117" s="92">
        <f>IF('P2'!D9="","",'P2'!D9)</f>
        <v>22098</v>
      </c>
      <c r="E117" s="93" t="str">
        <f>IF('P2'!F9="","",'P2'!F9)</f>
        <v>Lars Hage</v>
      </c>
      <c r="F117" s="97">
        <f>IF('P2'!H9=0,"",'P2'!H9)</f>
        <v>65</v>
      </c>
      <c r="G117" s="97">
        <f>IF('P2'!I9=0,"",'P2'!I9)</f>
        <v>-70</v>
      </c>
      <c r="H117" s="97">
        <f>IF('P2'!J9=0,"",'P2'!J9)</f>
        <v>-70</v>
      </c>
      <c r="I117" s="97">
        <f>IF('P2'!K9=0,"",'P2'!K9)</f>
        <v>80</v>
      </c>
      <c r="J117" s="97">
        <f>IF('P2'!L9=0,"",'P2'!L9)</f>
        <v>85</v>
      </c>
      <c r="K117" s="97">
        <f>IF('P2'!M9=0,"",'P2'!M9)</f>
        <v>90</v>
      </c>
      <c r="L117" s="97">
        <f>IF('P2'!N9=0,"",'P2'!N9)</f>
        <v>65</v>
      </c>
      <c r="M117" s="97">
        <f>IF('P2'!O9=0,"",'P2'!O9)</f>
        <v>90</v>
      </c>
      <c r="N117" s="97">
        <f>IF('P2'!P9=0,"",'P2'!P9)</f>
        <v>155</v>
      </c>
      <c r="O117" s="94">
        <f>IF('P2'!Q9=0,"",'P2'!Q9)</f>
        <v>178.01680947745245</v>
      </c>
    </row>
    <row r="118" spans="1:17" ht="17.5" x14ac:dyDescent="0.35">
      <c r="A118" s="91">
        <v>48</v>
      </c>
      <c r="B118" s="94">
        <f>IF('P2'!B11="","",'P2'!B11)</f>
        <v>92.7</v>
      </c>
      <c r="C118" s="91" t="str">
        <f>IF('P2'!C11="","",'P2'!C11)</f>
        <v>M7</v>
      </c>
      <c r="D118" s="92">
        <f>IF('P2'!D11="","",'P2'!D11)</f>
        <v>19656</v>
      </c>
      <c r="E118" s="93" t="str">
        <f>IF('P2'!F11="","",'P2'!F11)</f>
        <v>Johan Thonerud</v>
      </c>
      <c r="F118" s="97">
        <f>IF('P2'!H11=0,"",'P2'!H11)</f>
        <v>66</v>
      </c>
      <c r="G118" s="97">
        <f>IF('P2'!I11=0,"",'P2'!I11)</f>
        <v>69</v>
      </c>
      <c r="H118" s="97">
        <f>IF('P2'!J11=0,"",'P2'!J11)</f>
        <v>71</v>
      </c>
      <c r="I118" s="97">
        <f>IF('P2'!K11=0,"",'P2'!K11)</f>
        <v>76</v>
      </c>
      <c r="J118" s="97">
        <f>IF('P2'!L11=0,"",'P2'!L11)</f>
        <v>81</v>
      </c>
      <c r="K118" s="97">
        <f>IF('P2'!M11=0,"",'P2'!M11)</f>
        <v>84</v>
      </c>
      <c r="L118" s="97">
        <f>IF('P2'!N11=0,"",'P2'!N11)</f>
        <v>71</v>
      </c>
      <c r="M118" s="97">
        <f>IF('P2'!O11=0,"",'P2'!O11)</f>
        <v>84</v>
      </c>
      <c r="N118" s="97">
        <f>IF('P2'!P11=0,"",'P2'!P11)</f>
        <v>155</v>
      </c>
      <c r="O118" s="94">
        <f>IF('P2'!Q11=0,"",'P2'!Q11)</f>
        <v>177.05907761815132</v>
      </c>
    </row>
    <row r="119" spans="1:17" ht="17.5" x14ac:dyDescent="0.35">
      <c r="A119" s="91">
        <v>49</v>
      </c>
      <c r="B119" s="94">
        <f>IF('P10'!B9="","",'P10'!B9)</f>
        <v>62.64</v>
      </c>
      <c r="C119" s="91" t="str">
        <f>IF('P10'!C9="","",'P10'!C9)</f>
        <v>UM</v>
      </c>
      <c r="D119" s="92">
        <f>IF('P10'!D9="","",'P10'!D9)</f>
        <v>38097</v>
      </c>
      <c r="E119" s="93" t="str">
        <f>IF('P10'!F9="","",'P10'!F9)</f>
        <v>Eivind Balstad</v>
      </c>
      <c r="F119" s="97">
        <f>IF('P10'!H9=0,"",'P10'!H9)</f>
        <v>52</v>
      </c>
      <c r="G119" s="97">
        <f>IF('P10'!I9=0,"",'P10'!I9)</f>
        <v>55</v>
      </c>
      <c r="H119" s="97">
        <f>IF('P10'!J9=0,"",'P10'!J9)</f>
        <v>57</v>
      </c>
      <c r="I119" s="97">
        <f>IF('P10'!K9=0,"",'P10'!K9)</f>
        <v>63</v>
      </c>
      <c r="J119" s="97">
        <f>IF('P10'!L9=0,"",'P10'!L9)</f>
        <v>66</v>
      </c>
      <c r="K119" s="97">
        <f>IF('P10'!M9=0,"",'P10'!M9)</f>
        <v>-68</v>
      </c>
      <c r="L119" s="97">
        <f>IF('P10'!N9=0,"",'P10'!N9)</f>
        <v>57</v>
      </c>
      <c r="M119" s="97">
        <f>IF('P10'!O9=0,"",'P10'!O9)</f>
        <v>66</v>
      </c>
      <c r="N119" s="97">
        <f>IF('P10'!P9=0,"",'P10'!P9)</f>
        <v>123</v>
      </c>
      <c r="O119" s="94">
        <f>IF('P10'!Q9=0,"",'P10'!Q9)</f>
        <v>173.96020241148932</v>
      </c>
    </row>
    <row r="120" spans="1:17" ht="17.5" x14ac:dyDescent="0.35">
      <c r="A120" s="91">
        <v>50</v>
      </c>
      <c r="B120" s="94">
        <f>IF('P6'!B9="","",'P6'!B9)</f>
        <v>55.92</v>
      </c>
      <c r="C120" s="91" t="str">
        <f>IF('P6'!C9="","",'P6'!C9)</f>
        <v>UM</v>
      </c>
      <c r="D120" s="92">
        <f>IF('P6'!D9="","",'P6'!D9)</f>
        <v>38892</v>
      </c>
      <c r="E120" s="93" t="str">
        <f>IF('P6'!F9="","",'P6'!F9)</f>
        <v>Aksel Svorstøl</v>
      </c>
      <c r="F120" s="97">
        <f>IF('P6'!H9=0,"",'P6'!H9)</f>
        <v>45</v>
      </c>
      <c r="G120" s="97">
        <f>IF('P6'!I9=0,"",'P6'!I9)</f>
        <v>-48</v>
      </c>
      <c r="H120" s="97">
        <f>IF('P6'!J9=0,"",'P6'!J9)</f>
        <v>48</v>
      </c>
      <c r="I120" s="97">
        <f>IF('P6'!K9=0,"",'P6'!K9)</f>
        <v>60</v>
      </c>
      <c r="J120" s="97">
        <f>IF('P6'!L9=0,"",'P6'!L9)</f>
        <v>63</v>
      </c>
      <c r="K120" s="97">
        <f>IF('P6'!M9=0,"",'P6'!M9)</f>
        <v>-65</v>
      </c>
      <c r="L120" s="97">
        <f>IF('P6'!N9=0,"",'P6'!N9)</f>
        <v>48</v>
      </c>
      <c r="M120" s="97">
        <f>IF('P6'!O9=0,"",'P6'!O9)</f>
        <v>63</v>
      </c>
      <c r="N120" s="97">
        <f>IF('P6'!P9=0,"",'P6'!P9)</f>
        <v>111</v>
      </c>
      <c r="O120" s="94">
        <f>IF('P6'!Q9=0,"",'P6'!Q9)</f>
        <v>170.16029629754598</v>
      </c>
    </row>
    <row r="121" spans="1:17" ht="17.5" x14ac:dyDescent="0.35">
      <c r="A121" s="91">
        <v>51</v>
      </c>
      <c r="B121" s="94">
        <f>IF('P6'!B15="","",'P6'!B15)</f>
        <v>67.2</v>
      </c>
      <c r="C121" s="91" t="str">
        <f>IF('P6'!C15="","",'P6'!C15)</f>
        <v>"JK"</v>
      </c>
      <c r="D121" s="92">
        <f>IF('P6'!D15="","",'P6'!D15)</f>
        <v>36958</v>
      </c>
      <c r="E121" s="93" t="str">
        <f>IF('P6'!F15="","",'P6'!F15)</f>
        <v>Helle Henriksen Hvidsten</v>
      </c>
      <c r="F121" s="97">
        <f>IF('P6'!H15=0,"",'P6'!H15)</f>
        <v>52</v>
      </c>
      <c r="G121" s="97">
        <f>IF('P6'!I15=0,"",'P6'!I15)</f>
        <v>-55</v>
      </c>
      <c r="H121" s="97">
        <f>IF('P6'!J15=0,"",'P6'!J15)</f>
        <v>-58</v>
      </c>
      <c r="I121" s="97">
        <f>IF('P6'!K15=0,"",'P6'!K15)</f>
        <v>63</v>
      </c>
      <c r="J121" s="97">
        <f>IF('P6'!L15=0,"",'P6'!L15)</f>
        <v>66</v>
      </c>
      <c r="K121" s="97">
        <f>IF('P6'!M15=0,"",'P6'!M15)</f>
        <v>-70</v>
      </c>
      <c r="L121" s="97">
        <f>IF('P6'!N15=0,"",'P6'!N15)</f>
        <v>52</v>
      </c>
      <c r="M121" s="97">
        <f>IF('P6'!O15=0,"",'P6'!O15)</f>
        <v>66</v>
      </c>
      <c r="N121" s="97">
        <f>IF('P6'!P15=0,"",'P6'!P15)</f>
        <v>118</v>
      </c>
      <c r="O121" s="94">
        <f>IF('P6'!Q15=0,"",'P6'!Q15)</f>
        <v>159.43791436087619</v>
      </c>
    </row>
    <row r="122" spans="1:17" ht="17.5" x14ac:dyDescent="0.35">
      <c r="A122" s="91">
        <v>52</v>
      </c>
      <c r="B122" s="94">
        <f>IF('P2'!B12="","",'P2'!B12)</f>
        <v>105.7</v>
      </c>
      <c r="C122" s="91" t="str">
        <f>IF('P2'!C12="","",'P2'!C12)</f>
        <v>M9</v>
      </c>
      <c r="D122" s="92">
        <f>IF('P2'!D12="","",'P2'!D12)</f>
        <v>16053</v>
      </c>
      <c r="E122" s="93" t="str">
        <f>IF('P2'!F12="","",'P2'!F12)</f>
        <v>Kolbjørn Bjerkholt</v>
      </c>
      <c r="F122" s="97">
        <f>IF('P2'!H12=0,"",'P2'!H12)</f>
        <v>55</v>
      </c>
      <c r="G122" s="97">
        <f>IF('P2'!I12=0,"",'P2'!I12)</f>
        <v>60</v>
      </c>
      <c r="H122" s="97">
        <f>IF('P2'!J12=0,"",'P2'!J12)</f>
        <v>62</v>
      </c>
      <c r="I122" s="97">
        <f>IF('P2'!K12=0,"",'P2'!K12)</f>
        <v>70</v>
      </c>
      <c r="J122" s="97">
        <f>IF('P2'!L12=0,"",'P2'!L12)</f>
        <v>75</v>
      </c>
      <c r="K122" s="97">
        <f>IF('P2'!M12=0,"",'P2'!M12)</f>
        <v>78</v>
      </c>
      <c r="L122" s="97">
        <f>IF('P2'!N12=0,"",'P2'!N12)</f>
        <v>62</v>
      </c>
      <c r="M122" s="97">
        <f>IF('P2'!O12=0,"",'P2'!O12)</f>
        <v>78</v>
      </c>
      <c r="N122" s="97">
        <f>IF('P2'!P12=0,"",'P2'!P12)</f>
        <v>140</v>
      </c>
      <c r="O122" s="94">
        <f>IF('P2'!Q12=0,"",'P2'!Q12)</f>
        <v>152.26344057663903</v>
      </c>
    </row>
    <row r="123" spans="1:17" ht="17.5" x14ac:dyDescent="0.35">
      <c r="A123" s="91">
        <v>53</v>
      </c>
      <c r="B123" s="94">
        <f>IF('P6'!B11="","",'P6'!B11)</f>
        <v>78.959999999999994</v>
      </c>
      <c r="C123" s="91" t="str">
        <f>IF('P6'!C11="","",'P6'!C11)</f>
        <v>"JK"</v>
      </c>
      <c r="D123" s="92">
        <f>IF('P6'!D11="","",'P6'!D11)</f>
        <v>36700</v>
      </c>
      <c r="E123" s="93" t="str">
        <f>IF('P6'!F11="","",'P6'!F11)</f>
        <v>Vilde Sårheim</v>
      </c>
      <c r="F123" s="97">
        <f>IF('P6'!H11=0,"",'P6'!H11)</f>
        <v>53</v>
      </c>
      <c r="G123" s="97">
        <f>IF('P6'!I11=0,"",'P6'!I11)</f>
        <v>-57</v>
      </c>
      <c r="H123" s="97">
        <f>IF('P6'!J11=0,"",'P6'!J11)</f>
        <v>-57</v>
      </c>
      <c r="I123" s="97">
        <f>IF('P6'!K11=0,"",'P6'!K11)</f>
        <v>55</v>
      </c>
      <c r="J123" s="97">
        <f>IF('P6'!L11=0,"",'P6'!L11)</f>
        <v>60</v>
      </c>
      <c r="K123" s="97">
        <f>IF('P6'!M11=0,"",'P6'!M11)</f>
        <v>66</v>
      </c>
      <c r="L123" s="97">
        <f>IF('P6'!N11=0,"",'P6'!N11)</f>
        <v>53</v>
      </c>
      <c r="M123" s="97">
        <f>IF('P6'!O11=0,"",'P6'!O11)</f>
        <v>66</v>
      </c>
      <c r="N123" s="97">
        <f>IF('P6'!P11=0,"",'P6'!P11)</f>
        <v>119</v>
      </c>
      <c r="O123" s="94">
        <f>IF('P6'!Q11=0,"",'P6'!Q11)</f>
        <v>146.56504311488257</v>
      </c>
    </row>
    <row r="124" spans="1:17" ht="17.5" x14ac:dyDescent="0.35">
      <c r="A124" s="91">
        <v>54</v>
      </c>
      <c r="B124" s="94">
        <f>IF('P3'!B12="","",'P3'!B12)</f>
        <v>84.82</v>
      </c>
      <c r="C124" s="91" t="str">
        <f>IF('P3'!C12="","",'P3'!C12)</f>
        <v>M8</v>
      </c>
      <c r="D124" s="92">
        <f>IF('P3'!D12="","",'P3'!D12)</f>
        <v>17611</v>
      </c>
      <c r="E124" s="93" t="str">
        <f>IF('P3'!F12="","",'P3'!F12)</f>
        <v>Leif Gøran Jenssen</v>
      </c>
      <c r="F124" s="97">
        <f>IF('P3'!H12=0,"",'P3'!H12)</f>
        <v>50</v>
      </c>
      <c r="G124" s="97">
        <f>IF('P3'!I12=0,"",'P3'!I12)</f>
        <v>55</v>
      </c>
      <c r="H124" s="97" t="str">
        <f>IF('P3'!J12=0,"",'P3'!J12)</f>
        <v>-</v>
      </c>
      <c r="I124" s="97">
        <f>IF('P3'!K12=0,"",'P3'!K12)</f>
        <v>60</v>
      </c>
      <c r="J124" s="97">
        <f>IF('P3'!L12=0,"",'P3'!L12)</f>
        <v>65</v>
      </c>
      <c r="K124" s="97">
        <f>IF('P3'!M12=0,"",'P3'!M12)</f>
        <v>-70</v>
      </c>
      <c r="L124" s="97">
        <f>IF('P3'!N12=0,"",'P3'!N12)</f>
        <v>55</v>
      </c>
      <c r="M124" s="97">
        <f>IF('P3'!O12=0,"",'P3'!O12)</f>
        <v>65</v>
      </c>
      <c r="N124" s="97">
        <f>IF('P3'!P12=0,"",'P3'!P12)</f>
        <v>120</v>
      </c>
      <c r="O124" s="94">
        <f>IF('P3'!Q12=0,"",'P3'!Q12)</f>
        <v>142.61716910516105</v>
      </c>
    </row>
    <row r="125" spans="1:17" ht="17.5" x14ac:dyDescent="0.35">
      <c r="A125" s="91">
        <v>55</v>
      </c>
      <c r="B125" s="94">
        <f>IF('P3'!B10="","",'P3'!B10)</f>
        <v>95.32</v>
      </c>
      <c r="C125" s="91" t="str">
        <f>IF('P3'!C10="","",'P3'!C10)</f>
        <v>M9</v>
      </c>
      <c r="D125" s="92">
        <f>IF('P3'!D10="","",'P3'!D10)</f>
        <v>16309</v>
      </c>
      <c r="E125" s="93" t="str">
        <f>IF('P3'!F10="","",'P3'!F10)</f>
        <v>Øistein Smith Larsen</v>
      </c>
      <c r="F125" s="97">
        <f>IF('P3'!H10=0,"",'P3'!H10)</f>
        <v>48</v>
      </c>
      <c r="G125" s="97">
        <f>IF('P3'!I10=0,"",'P3'!I10)</f>
        <v>-51</v>
      </c>
      <c r="H125" s="97" t="str">
        <f>IF('P3'!J10=0,"",'P3'!J10)</f>
        <v>-</v>
      </c>
      <c r="I125" s="97">
        <f>IF('P3'!K10=0,"",'P3'!K10)</f>
        <v>68</v>
      </c>
      <c r="J125" s="97">
        <f>IF('P3'!L10=0,"",'P3'!L10)</f>
        <v>72</v>
      </c>
      <c r="K125" s="97">
        <f>IF('P3'!M10=0,"",'P3'!M10)</f>
        <v>-75</v>
      </c>
      <c r="L125" s="97">
        <f>IF('P3'!N10=0,"",'P3'!N10)</f>
        <v>48</v>
      </c>
      <c r="M125" s="97">
        <f>IF('P3'!O10=0,"",'P3'!O10)</f>
        <v>72</v>
      </c>
      <c r="N125" s="97">
        <f>IF('P3'!P10=0,"",'P3'!P10)</f>
        <v>120</v>
      </c>
      <c r="O125" s="94">
        <f>IF('P3'!Q10=0,"",'P3'!Q10)</f>
        <v>135.52879686027015</v>
      </c>
    </row>
    <row r="126" spans="1:17" s="99" customFormat="1" ht="18" x14ac:dyDescent="0.4">
      <c r="A126" s="91"/>
      <c r="B126" s="94">
        <f>IF('P2'!B14="","",'P2'!B14)</f>
        <v>78.84</v>
      </c>
      <c r="C126" s="91" t="str">
        <f>IF('P2'!C14="","",'P2'!C14)</f>
        <v>M7</v>
      </c>
      <c r="D126" s="92">
        <f>IF('P2'!D14="","",'P2'!D14)</f>
        <v>20075</v>
      </c>
      <c r="E126" s="93" t="str">
        <f>IF('P2'!F14="","",'P2'!F14)</f>
        <v>Egon Vee-Haugen</v>
      </c>
      <c r="F126" s="97">
        <f>IF('P2'!H14=0,"",'P2'!H14)</f>
        <v>-70</v>
      </c>
      <c r="G126" s="97" t="str">
        <f>IF('P2'!I14=0,"",'P2'!I14)</f>
        <v>-</v>
      </c>
      <c r="H126" s="97" t="str">
        <f>IF('P2'!J14=0,"",'P2'!J14)</f>
        <v>-</v>
      </c>
      <c r="I126" s="97" t="str">
        <f>IF('P2'!K14=0,"",'P2'!K14)</f>
        <v>-</v>
      </c>
      <c r="J126" s="97" t="str">
        <f>IF('P2'!L14=0,"",'P2'!L14)</f>
        <v>-</v>
      </c>
      <c r="K126" s="97" t="str">
        <f>IF('P2'!M14=0,"",'P2'!M14)</f>
        <v>-</v>
      </c>
      <c r="L126" s="97" t="str">
        <f>IF('P2'!N14=0,"",'P2'!N14)</f>
        <v/>
      </c>
      <c r="M126" s="97" t="str">
        <f>IF('P2'!O14=0,"",'P2'!O14)</f>
        <v/>
      </c>
      <c r="N126" s="97" t="str">
        <f>IF('P2'!P14=0,"",'P2'!P14)</f>
        <v/>
      </c>
      <c r="O126" s="94" t="str">
        <f>IF('P2'!Q14=0,"",'P2'!Q14)</f>
        <v/>
      </c>
    </row>
    <row r="127" spans="1:17" s="99" customFormat="1" ht="18" x14ac:dyDescent="0.4">
      <c r="A127" s="91"/>
      <c r="B127" s="94">
        <f>IF('P2'!B15="","",'P2'!B15)</f>
        <v>74.36</v>
      </c>
      <c r="C127" s="91" t="str">
        <f>IF('P2'!C15="","",'P2'!C15)</f>
        <v>M4</v>
      </c>
      <c r="D127" s="92">
        <f>IF('P2'!D15="","",'P2'!D15)</f>
        <v>24812</v>
      </c>
      <c r="E127" s="93" t="str">
        <f>IF('P2'!F15="","",'P2'!F15)</f>
        <v>Bjørn Thore Olsen</v>
      </c>
      <c r="F127" s="97">
        <f>IF('P2'!H15=0,"",'P2'!H15)</f>
        <v>38</v>
      </c>
      <c r="G127" s="97">
        <f>IF('P2'!I15=0,"",'P2'!I15)</f>
        <v>40</v>
      </c>
      <c r="H127" s="97">
        <f>IF('P2'!J15=0,"",'P2'!J15)</f>
        <v>-42</v>
      </c>
      <c r="I127" s="97" t="str">
        <f>IF('P2'!K15=0,"",'P2'!K15)</f>
        <v>-</v>
      </c>
      <c r="J127" s="97" t="str">
        <f>IF('P2'!L15=0,"",'P2'!L15)</f>
        <v>-</v>
      </c>
      <c r="K127" s="97" t="str">
        <f>IF('P2'!M15=0,"",'P2'!M15)</f>
        <v>-</v>
      </c>
      <c r="L127" s="97">
        <f>IF('P2'!N15=0,"",'P2'!N15)</f>
        <v>40</v>
      </c>
      <c r="M127" s="97" t="str">
        <f>IF('P2'!O15=0,"",'P2'!O15)</f>
        <v/>
      </c>
      <c r="N127" s="97" t="str">
        <f>IF('P2'!P15=0,"",'P2'!P15)</f>
        <v/>
      </c>
      <c r="O127" s="94" t="str">
        <f>IF('P2'!Q15=0,"",'P2'!Q15)</f>
        <v/>
      </c>
    </row>
    <row r="128" spans="1:17" ht="17.5" x14ac:dyDescent="0.35">
      <c r="A128" s="91"/>
      <c r="B128" s="94">
        <f>IF('P13'!B19="","",'P13'!B19)</f>
        <v>101.36</v>
      </c>
      <c r="C128" s="91" t="str">
        <f>IF('P13'!C19="","",'P13'!C19)</f>
        <v>SM</v>
      </c>
      <c r="D128" s="92">
        <f>IF('P13'!D19="","",'P13'!D19)</f>
        <v>30743</v>
      </c>
      <c r="E128" s="93" t="str">
        <f>IF('P13'!F19="","",'P13'!F19)</f>
        <v>Ørjan Hagelund</v>
      </c>
      <c r="F128" s="97">
        <f>IF('P13'!H19=0,"",'P13'!H19)</f>
        <v>-118</v>
      </c>
      <c r="G128" s="97">
        <f>IF('P13'!I19=0,"",'P13'!I19)</f>
        <v>118</v>
      </c>
      <c r="H128" s="97">
        <f>IF('P13'!J19=0,"",'P13'!J19)</f>
        <v>121</v>
      </c>
      <c r="I128" s="97">
        <f>IF('P13'!K19=0,"",'P13'!K19)</f>
        <v>-140</v>
      </c>
      <c r="J128" s="97">
        <f>IF('P13'!L19=0,"",'P13'!L19)</f>
        <v>-140</v>
      </c>
      <c r="K128" s="97" t="str">
        <f>IF('P13'!M19=0,"",'P13'!M19)</f>
        <v>-</v>
      </c>
      <c r="L128" s="97">
        <f>IF('P13'!N19=0,"",'P13'!N19)</f>
        <v>121</v>
      </c>
      <c r="M128" s="97" t="str">
        <f>IF('P13'!O19=0,"",'P13'!O19)</f>
        <v/>
      </c>
      <c r="N128" s="97" t="str">
        <f>IF('P13'!P19=0,"",'P13'!P19)</f>
        <v/>
      </c>
      <c r="O128" s="94" t="str">
        <f>IF('P13'!Q19=0,"",'P13'!Q19)</f>
        <v/>
      </c>
    </row>
  </sheetData>
  <sortState xmlns:xlrd2="http://schemas.microsoft.com/office/spreadsheetml/2017/richdata2" ref="A6:O65">
    <sortCondition descending="1" ref="O6:O65"/>
  </sortState>
  <mergeCells count="6">
    <mergeCell ref="A69:O69"/>
    <mergeCell ref="A1:O1"/>
    <mergeCell ref="A2:D2"/>
    <mergeCell ref="E2:J2"/>
    <mergeCell ref="L2:O2"/>
    <mergeCell ref="A4:O4"/>
  </mergeCells>
  <conditionalFormatting sqref="F6:K27 F75:K128 F32:K67">
    <cfRule type="cellIs" dxfId="5" priority="5" stopIfTrue="1" operator="lessThanOrEqual">
      <formula>0</formula>
    </cfRule>
    <cfRule type="cellIs" dxfId="4" priority="6" stopIfTrue="1" operator="between">
      <formula>1</formula>
      <formula>300</formula>
    </cfRule>
  </conditionalFormatting>
  <conditionalFormatting sqref="F71:K74">
    <cfRule type="cellIs" dxfId="3" priority="3" stopIfTrue="1" operator="lessThanOrEqual">
      <formula>0</formula>
    </cfRule>
    <cfRule type="cellIs" dxfId="2" priority="4" stopIfTrue="1" operator="between">
      <formula>1</formula>
      <formula>300</formula>
    </cfRule>
  </conditionalFormatting>
  <conditionalFormatting sqref="F28:K31">
    <cfRule type="cellIs" dxfId="1" priority="1" stopIfTrue="1" operator="lessThanOrEqual">
      <formula>0</formula>
    </cfRule>
    <cfRule type="cellIs" dxfId="0" priority="2" stopIfTrue="1" operator="between">
      <formula>1</formula>
      <formula>300</formula>
    </cfRule>
  </conditionalFormatting>
  <pageMargins left="0.75" right="0.75" top="1" bottom="1" header="0.5" footer="0.5"/>
  <pageSetup paperSize="9" scale="58" fitToHeight="0" orientation="portrait" copies="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"/>
  <dimension ref="A1:B63"/>
  <sheetViews>
    <sheetView workbookViewId="0">
      <selection activeCell="A2" sqref="A2"/>
    </sheetView>
  </sheetViews>
  <sheetFormatPr baseColWidth="10" defaultRowHeight="13" x14ac:dyDescent="0.3"/>
  <cols>
    <col min="2" max="2" width="11" style="73"/>
  </cols>
  <sheetData>
    <row r="1" spans="1:2" x14ac:dyDescent="0.3">
      <c r="A1" t="s">
        <v>39</v>
      </c>
    </row>
    <row r="2" spans="1:2" x14ac:dyDescent="0.3">
      <c r="A2" t="s">
        <v>40</v>
      </c>
      <c r="B2" s="73" t="s">
        <v>11</v>
      </c>
    </row>
    <row r="3" spans="1:2" x14ac:dyDescent="0.3">
      <c r="A3">
        <v>30</v>
      </c>
      <c r="B3" s="73">
        <v>1</v>
      </c>
    </row>
    <row r="4" spans="1:2" x14ac:dyDescent="0.3">
      <c r="A4">
        <v>31</v>
      </c>
      <c r="B4" s="73">
        <v>1.016</v>
      </c>
    </row>
    <row r="5" spans="1:2" x14ac:dyDescent="0.3">
      <c r="A5">
        <v>32</v>
      </c>
      <c r="B5" s="73">
        <v>1.0309999999999999</v>
      </c>
    </row>
    <row r="6" spans="1:2" x14ac:dyDescent="0.3">
      <c r="A6">
        <v>33</v>
      </c>
      <c r="B6" s="73">
        <v>1.046</v>
      </c>
    </row>
    <row r="7" spans="1:2" x14ac:dyDescent="0.3">
      <c r="A7">
        <v>34</v>
      </c>
      <c r="B7" s="73">
        <v>1.0589999999999999</v>
      </c>
    </row>
    <row r="8" spans="1:2" x14ac:dyDescent="0.3">
      <c r="A8">
        <v>35</v>
      </c>
      <c r="B8" s="73">
        <v>1.0720000000000001</v>
      </c>
    </row>
    <row r="9" spans="1:2" x14ac:dyDescent="0.3">
      <c r="A9">
        <v>36</v>
      </c>
      <c r="B9" s="73">
        <v>1.083</v>
      </c>
    </row>
    <row r="10" spans="1:2" x14ac:dyDescent="0.3">
      <c r="A10">
        <v>37</v>
      </c>
      <c r="B10" s="73">
        <v>1.0960000000000001</v>
      </c>
    </row>
    <row r="11" spans="1:2" x14ac:dyDescent="0.3">
      <c r="A11">
        <v>38</v>
      </c>
      <c r="B11" s="73">
        <v>1.109</v>
      </c>
    </row>
    <row r="12" spans="1:2" x14ac:dyDescent="0.3">
      <c r="A12">
        <v>39</v>
      </c>
      <c r="B12" s="73">
        <v>1.1220000000000001</v>
      </c>
    </row>
    <row r="13" spans="1:2" x14ac:dyDescent="0.3">
      <c r="A13">
        <v>40</v>
      </c>
      <c r="B13" s="73">
        <v>1.135</v>
      </c>
    </row>
    <row r="14" spans="1:2" x14ac:dyDescent="0.3">
      <c r="A14">
        <v>41</v>
      </c>
      <c r="B14" s="73">
        <v>1.149</v>
      </c>
    </row>
    <row r="15" spans="1:2" x14ac:dyDescent="0.3">
      <c r="A15">
        <v>42</v>
      </c>
      <c r="B15" s="73">
        <v>1.1619999999999999</v>
      </c>
    </row>
    <row r="16" spans="1:2" x14ac:dyDescent="0.3">
      <c r="A16">
        <v>43</v>
      </c>
      <c r="B16" s="73">
        <v>1.1759999999999999</v>
      </c>
    </row>
    <row r="17" spans="1:2" x14ac:dyDescent="0.3">
      <c r="A17">
        <v>44</v>
      </c>
      <c r="B17" s="73">
        <v>1.1890000000000001</v>
      </c>
    </row>
    <row r="18" spans="1:2" x14ac:dyDescent="0.3">
      <c r="A18">
        <v>45</v>
      </c>
      <c r="B18" s="73">
        <v>1.2030000000000001</v>
      </c>
    </row>
    <row r="19" spans="1:2" x14ac:dyDescent="0.3">
      <c r="A19">
        <v>46</v>
      </c>
      <c r="B19" s="73">
        <v>1.218</v>
      </c>
    </row>
    <row r="20" spans="1:2" x14ac:dyDescent="0.3">
      <c r="A20">
        <v>47</v>
      </c>
      <c r="B20" s="73">
        <v>1.2330000000000001</v>
      </c>
    </row>
    <row r="21" spans="1:2" x14ac:dyDescent="0.3">
      <c r="A21">
        <v>48</v>
      </c>
      <c r="B21" s="73">
        <v>1.248</v>
      </c>
    </row>
    <row r="22" spans="1:2" x14ac:dyDescent="0.3">
      <c r="A22">
        <v>49</v>
      </c>
      <c r="B22" s="73">
        <v>1.2629999999999999</v>
      </c>
    </row>
    <row r="23" spans="1:2" x14ac:dyDescent="0.3">
      <c r="A23">
        <v>50</v>
      </c>
      <c r="B23" s="73">
        <v>1.2789999999999999</v>
      </c>
    </row>
    <row r="24" spans="1:2" x14ac:dyDescent="0.3">
      <c r="A24">
        <v>51</v>
      </c>
      <c r="B24" s="73">
        <v>1.2969999999999999</v>
      </c>
    </row>
    <row r="25" spans="1:2" x14ac:dyDescent="0.3">
      <c r="A25">
        <v>52</v>
      </c>
      <c r="B25" s="73">
        <v>1.3160000000000001</v>
      </c>
    </row>
    <row r="26" spans="1:2" x14ac:dyDescent="0.3">
      <c r="A26">
        <v>53</v>
      </c>
      <c r="B26" s="73">
        <v>1.3380000000000001</v>
      </c>
    </row>
    <row r="27" spans="1:2" x14ac:dyDescent="0.3">
      <c r="A27">
        <v>54</v>
      </c>
      <c r="B27" s="73">
        <v>1.361</v>
      </c>
    </row>
    <row r="28" spans="1:2" x14ac:dyDescent="0.3">
      <c r="A28">
        <v>55</v>
      </c>
      <c r="B28" s="73">
        <v>1.385</v>
      </c>
    </row>
    <row r="29" spans="1:2" x14ac:dyDescent="0.3">
      <c r="A29">
        <v>56</v>
      </c>
      <c r="B29" s="73">
        <v>1.411</v>
      </c>
    </row>
    <row r="30" spans="1:2" x14ac:dyDescent="0.3">
      <c r="A30">
        <v>57</v>
      </c>
      <c r="B30" s="73">
        <v>1.4370000000000001</v>
      </c>
    </row>
    <row r="31" spans="1:2" x14ac:dyDescent="0.3">
      <c r="A31">
        <v>58</v>
      </c>
      <c r="B31" s="73">
        <v>1.462</v>
      </c>
    </row>
    <row r="32" spans="1:2" x14ac:dyDescent="0.3">
      <c r="A32">
        <v>59</v>
      </c>
      <c r="B32" s="73">
        <v>1.488</v>
      </c>
    </row>
    <row r="33" spans="1:2" x14ac:dyDescent="0.3">
      <c r="A33">
        <v>60</v>
      </c>
      <c r="B33" s="73">
        <v>1.514</v>
      </c>
    </row>
    <row r="34" spans="1:2" x14ac:dyDescent="0.3">
      <c r="A34">
        <v>61</v>
      </c>
      <c r="B34" s="73">
        <v>1.5409999999999999</v>
      </c>
    </row>
    <row r="35" spans="1:2" x14ac:dyDescent="0.3">
      <c r="A35">
        <v>62</v>
      </c>
      <c r="B35" s="73">
        <v>1.5680000000000001</v>
      </c>
    </row>
    <row r="36" spans="1:2" x14ac:dyDescent="0.3">
      <c r="A36">
        <v>63</v>
      </c>
      <c r="B36" s="73">
        <v>1.5980000000000001</v>
      </c>
    </row>
    <row r="37" spans="1:2" x14ac:dyDescent="0.3">
      <c r="A37">
        <v>64</v>
      </c>
      <c r="B37" s="73">
        <v>1.629</v>
      </c>
    </row>
    <row r="38" spans="1:2" x14ac:dyDescent="0.3">
      <c r="A38">
        <v>65</v>
      </c>
      <c r="B38" s="73">
        <v>1.663</v>
      </c>
    </row>
    <row r="39" spans="1:2" x14ac:dyDescent="0.3">
      <c r="A39">
        <v>66</v>
      </c>
      <c r="B39" s="73">
        <v>1.6990000000000001</v>
      </c>
    </row>
    <row r="40" spans="1:2" x14ac:dyDescent="0.3">
      <c r="A40">
        <v>67</v>
      </c>
      <c r="B40" s="73">
        <v>1.738</v>
      </c>
    </row>
    <row r="41" spans="1:2" x14ac:dyDescent="0.3">
      <c r="A41">
        <v>68</v>
      </c>
      <c r="B41" s="73">
        <v>1.7789999999999999</v>
      </c>
    </row>
    <row r="42" spans="1:2" x14ac:dyDescent="0.3">
      <c r="A42">
        <v>69</v>
      </c>
      <c r="B42" s="73">
        <v>1.823</v>
      </c>
    </row>
    <row r="43" spans="1:2" x14ac:dyDescent="0.3">
      <c r="A43">
        <v>70</v>
      </c>
      <c r="B43" s="73">
        <v>1.867</v>
      </c>
    </row>
    <row r="44" spans="1:2" x14ac:dyDescent="0.3">
      <c r="A44">
        <v>71</v>
      </c>
      <c r="B44" s="73">
        <v>1.91</v>
      </c>
    </row>
    <row r="45" spans="1:2" x14ac:dyDescent="0.3">
      <c r="A45">
        <v>72</v>
      </c>
      <c r="B45" s="73">
        <v>1.9530000000000001</v>
      </c>
    </row>
    <row r="46" spans="1:2" x14ac:dyDescent="0.3">
      <c r="A46">
        <v>73</v>
      </c>
      <c r="B46" s="73">
        <v>2.004</v>
      </c>
    </row>
    <row r="47" spans="1:2" x14ac:dyDescent="0.3">
      <c r="A47">
        <v>74</v>
      </c>
      <c r="B47" s="73">
        <v>2.06</v>
      </c>
    </row>
    <row r="48" spans="1:2" x14ac:dyDescent="0.3">
      <c r="A48">
        <v>75</v>
      </c>
      <c r="B48" s="73">
        <v>2.117</v>
      </c>
    </row>
    <row r="49" spans="1:2" x14ac:dyDescent="0.3">
      <c r="A49">
        <v>76</v>
      </c>
      <c r="B49" s="73">
        <v>2.181</v>
      </c>
    </row>
    <row r="50" spans="1:2" x14ac:dyDescent="0.3">
      <c r="A50">
        <v>77</v>
      </c>
      <c r="B50" s="73">
        <v>2.2549999999999999</v>
      </c>
    </row>
    <row r="51" spans="1:2" x14ac:dyDescent="0.3">
      <c r="A51">
        <v>78</v>
      </c>
      <c r="B51" s="73">
        <v>2.3359999999999999</v>
      </c>
    </row>
    <row r="52" spans="1:2" x14ac:dyDescent="0.3">
      <c r="A52">
        <v>79</v>
      </c>
      <c r="B52" s="73">
        <v>2.419</v>
      </c>
    </row>
    <row r="53" spans="1:2" x14ac:dyDescent="0.3">
      <c r="A53">
        <v>80</v>
      </c>
      <c r="B53" s="73">
        <v>2.504</v>
      </c>
    </row>
    <row r="54" spans="1:2" x14ac:dyDescent="0.3">
      <c r="A54">
        <v>81</v>
      </c>
      <c r="B54" s="73">
        <v>2.597</v>
      </c>
    </row>
    <row r="55" spans="1:2" x14ac:dyDescent="0.3">
      <c r="A55">
        <v>82</v>
      </c>
      <c r="B55" s="73">
        <v>2.702</v>
      </c>
    </row>
    <row r="56" spans="1:2" x14ac:dyDescent="0.3">
      <c r="A56">
        <v>83</v>
      </c>
      <c r="B56" s="73">
        <v>2.831</v>
      </c>
    </row>
    <row r="57" spans="1:2" x14ac:dyDescent="0.3">
      <c r="A57">
        <v>84</v>
      </c>
      <c r="B57" s="73">
        <v>2.9809999999999999</v>
      </c>
    </row>
    <row r="58" spans="1:2" x14ac:dyDescent="0.3">
      <c r="A58">
        <v>85</v>
      </c>
      <c r="B58" s="73">
        <v>3.153</v>
      </c>
    </row>
    <row r="59" spans="1:2" x14ac:dyDescent="0.3">
      <c r="A59">
        <v>86</v>
      </c>
      <c r="B59" s="73">
        <v>3.3519999999999999</v>
      </c>
    </row>
    <row r="60" spans="1:2" x14ac:dyDescent="0.3">
      <c r="A60">
        <v>87</v>
      </c>
      <c r="B60" s="73">
        <v>3.58</v>
      </c>
    </row>
    <row r="61" spans="1:2" x14ac:dyDescent="0.3">
      <c r="A61">
        <v>88</v>
      </c>
      <c r="B61" s="73">
        <v>3.8420000000000001</v>
      </c>
    </row>
    <row r="62" spans="1:2" x14ac:dyDescent="0.3">
      <c r="A62">
        <v>89</v>
      </c>
      <c r="B62" s="73">
        <v>4.1449999999999996</v>
      </c>
    </row>
    <row r="63" spans="1:2" x14ac:dyDescent="0.3">
      <c r="A63">
        <v>90</v>
      </c>
      <c r="B63" s="73">
        <v>4.4930000000000003</v>
      </c>
    </row>
  </sheetData>
  <phoneticPr fontId="0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3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pageSetUpPr autoPageBreaks="0" fitToPage="1"/>
  </sheetPr>
  <dimension ref="A1:Y40"/>
  <sheetViews>
    <sheetView showGridLines="0" showRowColHeaders="0" showZeros="0" showOutlineSymbols="0" zoomScale="93" zoomScaleNormal="93" zoomScaleSheetLayoutView="75" workbookViewId="0">
      <selection activeCell="F23" sqref="F23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43792</v>
      </c>
      <c r="S5" s="143" t="s">
        <v>25</v>
      </c>
      <c r="T5" s="110">
        <v>2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53">
        <v>96</v>
      </c>
      <c r="B9" s="154">
        <v>91.52</v>
      </c>
      <c r="C9" s="155" t="s">
        <v>116</v>
      </c>
      <c r="D9" s="156">
        <v>22098</v>
      </c>
      <c r="E9" s="157"/>
      <c r="F9" s="158" t="s">
        <v>145</v>
      </c>
      <c r="G9" s="158" t="s">
        <v>58</v>
      </c>
      <c r="H9" s="190">
        <v>65</v>
      </c>
      <c r="I9" s="191">
        <v>-70</v>
      </c>
      <c r="J9" s="191">
        <v>-70</v>
      </c>
      <c r="K9" s="190">
        <v>80</v>
      </c>
      <c r="L9" s="120">
        <v>85</v>
      </c>
      <c r="M9" s="120">
        <v>90</v>
      </c>
      <c r="N9" s="74">
        <f t="shared" ref="N9:N24" si="0">IF(MAX(H9:J9)&lt;0,0,TRUNC(MAX(H9:J9)/1)*1)</f>
        <v>65</v>
      </c>
      <c r="O9" s="74">
        <f t="shared" ref="O9:O24" si="1">IF(MAX(K9:M9)&lt;0,0,TRUNC(MAX(K9:M9)/1)*1)</f>
        <v>90</v>
      </c>
      <c r="P9" s="74">
        <f t="shared" ref="P9:P23" si="2">IF(N9=0,0,IF(O9=0,0,SUM(N9:O9)))</f>
        <v>155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178.01680947745245</v>
      </c>
      <c r="R9" s="75">
        <f>IF(OR(D9="",B9="",V9=""),"",IF(OR(C9="UM",C9="JM",C9="SM",C9="UK",C9="JK",C9="SK"),"",Q9*(IF(ABS(1900-YEAR((V9+1)-D9))&lt;29,0,(VLOOKUP((YEAR(V9)-YEAR(D9)),'Meltzer-Malone'!$A$3:$B$63,2))))))</f>
        <v>264.88901250244925</v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1.1484955450158223</v>
      </c>
      <c r="V9" s="134">
        <f>R5</f>
        <v>43792</v>
      </c>
      <c r="W9" s="121"/>
      <c r="X9" s="121"/>
    </row>
    <row r="10" spans="1:24" s="12" customFormat="1" ht="20" customHeight="1" x14ac:dyDescent="0.3">
      <c r="A10" s="153">
        <v>96</v>
      </c>
      <c r="B10" s="154">
        <v>91.82</v>
      </c>
      <c r="C10" s="155" t="s">
        <v>128</v>
      </c>
      <c r="D10" s="156">
        <v>30002</v>
      </c>
      <c r="E10" s="157"/>
      <c r="F10" s="158" t="s">
        <v>146</v>
      </c>
      <c r="G10" s="158" t="s">
        <v>55</v>
      </c>
      <c r="H10" s="190">
        <v>85</v>
      </c>
      <c r="I10" s="191">
        <v>89</v>
      </c>
      <c r="J10" s="191">
        <v>-93</v>
      </c>
      <c r="K10" s="190">
        <v>110</v>
      </c>
      <c r="L10" s="120">
        <v>-114</v>
      </c>
      <c r="M10" s="120">
        <v>114</v>
      </c>
      <c r="N10" s="74">
        <f t="shared" si="0"/>
        <v>89</v>
      </c>
      <c r="O10" s="74">
        <f t="shared" si="1"/>
        <v>114</v>
      </c>
      <c r="P10" s="74">
        <f t="shared" si="2"/>
        <v>203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232.82115711684781</v>
      </c>
      <c r="R10" s="75">
        <f>IF(OR(D10="",B10="",V10=""),"",IF(OR(C10="UM",C10="JM",C10="SM",C10="UK",C10="JK",C10="SK"),"",Q10*(IF(ABS(1900-YEAR((V10+1)-D10))&lt;29,0,(VLOOKUP((YEAR(V10)-YEAR(D10)),'Meltzer-Malone'!$A$3:$B$63,2))))))</f>
        <v>255.17198820006521</v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1.1469022518071321</v>
      </c>
      <c r="V10" s="134">
        <f>R5</f>
        <v>43792</v>
      </c>
      <c r="W10" s="121"/>
      <c r="X10" s="121"/>
    </row>
    <row r="11" spans="1:24" s="12" customFormat="1" ht="20" customHeight="1" x14ac:dyDescent="0.3">
      <c r="A11" s="145">
        <v>96</v>
      </c>
      <c r="B11" s="146">
        <v>92.7</v>
      </c>
      <c r="C11" s="147" t="s">
        <v>126</v>
      </c>
      <c r="D11" s="148">
        <v>19656</v>
      </c>
      <c r="E11" s="149"/>
      <c r="F11" s="150" t="s">
        <v>147</v>
      </c>
      <c r="G11" s="150" t="s">
        <v>56</v>
      </c>
      <c r="H11" s="187">
        <v>66</v>
      </c>
      <c r="I11" s="188">
        <v>69</v>
      </c>
      <c r="J11" s="188">
        <v>71</v>
      </c>
      <c r="K11" s="187">
        <v>76</v>
      </c>
      <c r="L11" s="120">
        <v>81</v>
      </c>
      <c r="M11" s="120">
        <v>84</v>
      </c>
      <c r="N11" s="74">
        <f t="shared" si="0"/>
        <v>71</v>
      </c>
      <c r="O11" s="74">
        <f t="shared" si="1"/>
        <v>84</v>
      </c>
      <c r="P11" s="74">
        <f t="shared" si="2"/>
        <v>155</v>
      </c>
      <c r="Q11" s="75">
        <f t="shared" si="3"/>
        <v>177.05907761815132</v>
      </c>
      <c r="R11" s="75">
        <f>IF(OR(D11="",B11="",V11=""),"",IF(OR(C11="UM",C11="JM",C11="SM",C11="UK",C11="JK",C11="SK"),"",Q11*(IF(ABS(1900-YEAR((V11+1)-D11))&lt;29,0,(VLOOKUP((YEAR(V11)-YEAR(D11)),'Meltzer-Malone'!$A$3:$B$63,2))))))</f>
        <v>300.82337287323912</v>
      </c>
      <c r="S11" s="79"/>
      <c r="T11" s="80"/>
      <c r="U11" s="78">
        <f t="shared" si="4"/>
        <v>1.1423166297945246</v>
      </c>
      <c r="V11" s="134">
        <f>R5</f>
        <v>43792</v>
      </c>
      <c r="W11" s="121"/>
      <c r="X11" s="121"/>
    </row>
    <row r="12" spans="1:24" s="12" customFormat="1" ht="20" customHeight="1" x14ac:dyDescent="0.3">
      <c r="A12" s="145">
        <v>109</v>
      </c>
      <c r="B12" s="146">
        <v>105.7</v>
      </c>
      <c r="C12" s="151" t="s">
        <v>118</v>
      </c>
      <c r="D12" s="148">
        <v>16053</v>
      </c>
      <c r="E12" s="149"/>
      <c r="F12" s="150" t="s">
        <v>148</v>
      </c>
      <c r="G12" s="150" t="s">
        <v>57</v>
      </c>
      <c r="H12" s="187">
        <v>55</v>
      </c>
      <c r="I12" s="188">
        <v>60</v>
      </c>
      <c r="J12" s="188">
        <v>62</v>
      </c>
      <c r="K12" s="187">
        <v>70</v>
      </c>
      <c r="L12" s="125">
        <v>75</v>
      </c>
      <c r="M12" s="120">
        <v>78</v>
      </c>
      <c r="N12" s="74">
        <f t="shared" si="0"/>
        <v>62</v>
      </c>
      <c r="O12" s="74">
        <f t="shared" si="1"/>
        <v>78</v>
      </c>
      <c r="P12" s="74">
        <f t="shared" si="2"/>
        <v>140</v>
      </c>
      <c r="Q12" s="75">
        <f t="shared" si="3"/>
        <v>152.26344057663903</v>
      </c>
      <c r="R12" s="75">
        <f>IF(OR(D12="",B12="",V12=""),"",IF(OR(C12="UM",C12="JM",C12="SM",C12="UK",C12="JK",C12="SK"),"",Q12*(IF(ABS(1900-YEAR((V12+1)-D12))&lt;29,0,(VLOOKUP((YEAR(V12)-YEAR(D12)),'Meltzer-Malone'!$A$3:$B$63,2))))))</f>
        <v>332.08656389764974</v>
      </c>
      <c r="S12" s="79"/>
      <c r="T12" s="80" t="s">
        <v>20</v>
      </c>
      <c r="U12" s="78">
        <f t="shared" si="4"/>
        <v>1.0875960041188502</v>
      </c>
      <c r="V12" s="134">
        <f>R5</f>
        <v>43792</v>
      </c>
      <c r="W12" s="121"/>
      <c r="X12" s="121"/>
    </row>
    <row r="13" spans="1:24" s="12" customFormat="1" ht="20" customHeight="1" x14ac:dyDescent="0.3">
      <c r="A13" s="145"/>
      <c r="B13" s="146"/>
      <c r="C13" s="147"/>
      <c r="D13" s="148"/>
      <c r="E13" s="149"/>
      <c r="F13" s="150"/>
      <c r="G13" s="150"/>
      <c r="H13" s="185"/>
      <c r="I13" s="186"/>
      <c r="J13" s="186"/>
      <c r="K13" s="185"/>
      <c r="L13" s="120"/>
      <c r="M13" s="120"/>
      <c r="N13" s="74">
        <f t="shared" si="0"/>
        <v>0</v>
      </c>
      <c r="O13" s="74">
        <f t="shared" si="1"/>
        <v>0</v>
      </c>
      <c r="P13" s="74">
        <f t="shared" si="2"/>
        <v>0</v>
      </c>
      <c r="Q13" s="75" t="str">
        <f t="shared" si="3"/>
        <v/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 t="str">
        <f t="shared" si="4"/>
        <v/>
      </c>
      <c r="V13" s="134">
        <f>R5</f>
        <v>43792</v>
      </c>
      <c r="W13" s="121"/>
      <c r="X13" s="121"/>
    </row>
    <row r="14" spans="1:24" s="12" customFormat="1" ht="20" customHeight="1" x14ac:dyDescent="0.3">
      <c r="A14" s="152">
        <v>81</v>
      </c>
      <c r="B14" s="146">
        <v>78.84</v>
      </c>
      <c r="C14" s="147" t="s">
        <v>126</v>
      </c>
      <c r="D14" s="148">
        <v>20075</v>
      </c>
      <c r="E14" s="149"/>
      <c r="F14" s="150" t="s">
        <v>149</v>
      </c>
      <c r="G14" s="150" t="s">
        <v>58</v>
      </c>
      <c r="H14" s="185">
        <v>-70</v>
      </c>
      <c r="I14" s="193" t="s">
        <v>196</v>
      </c>
      <c r="J14" s="193" t="s">
        <v>196</v>
      </c>
      <c r="K14" s="192" t="s">
        <v>196</v>
      </c>
      <c r="L14" s="194" t="s">
        <v>196</v>
      </c>
      <c r="M14" s="194" t="s">
        <v>196</v>
      </c>
      <c r="N14" s="74">
        <f t="shared" si="0"/>
        <v>0</v>
      </c>
      <c r="O14" s="74">
        <f t="shared" si="1"/>
        <v>0</v>
      </c>
      <c r="P14" s="74">
        <f t="shared" si="2"/>
        <v>0</v>
      </c>
      <c r="Q14" s="75">
        <f t="shared" si="3"/>
        <v>0</v>
      </c>
      <c r="R14" s="75">
        <f>IF(OR(D14="",B14="",V14=""),"",IF(OR(C14="UM",C14="JM",C14="SM",C14="UK",C14="JK",C14="SK"),"",Q14*(IF(ABS(1900-YEAR((V14+1)-D14))&lt;29,0,(VLOOKUP((YEAR(V14)-YEAR(D14)),'Meltzer-Malone'!$A$3:$B$63,2))))))</f>
        <v>0</v>
      </c>
      <c r="S14" s="79"/>
      <c r="T14" s="80" t="s">
        <v>20</v>
      </c>
      <c r="U14" s="78">
        <f t="shared" si="4"/>
        <v>1.2326175634528336</v>
      </c>
      <c r="V14" s="134">
        <f>R5</f>
        <v>43792</v>
      </c>
      <c r="W14" s="121"/>
      <c r="X14" s="121"/>
    </row>
    <row r="15" spans="1:24" s="12" customFormat="1" ht="20" customHeight="1" x14ac:dyDescent="0.3">
      <c r="A15" s="145">
        <v>81</v>
      </c>
      <c r="B15" s="146">
        <v>74.36</v>
      </c>
      <c r="C15" s="151" t="s">
        <v>124</v>
      </c>
      <c r="D15" s="148">
        <v>24812</v>
      </c>
      <c r="E15" s="149"/>
      <c r="F15" s="150" t="s">
        <v>150</v>
      </c>
      <c r="G15" s="150" t="s">
        <v>56</v>
      </c>
      <c r="H15" s="187">
        <v>38</v>
      </c>
      <c r="I15" s="188">
        <v>40</v>
      </c>
      <c r="J15" s="188">
        <v>-42</v>
      </c>
      <c r="K15" s="189" t="s">
        <v>196</v>
      </c>
      <c r="L15" s="194" t="s">
        <v>196</v>
      </c>
      <c r="M15" s="194" t="s">
        <v>196</v>
      </c>
      <c r="N15" s="74">
        <f t="shared" si="0"/>
        <v>40</v>
      </c>
      <c r="O15" s="74">
        <f t="shared" si="1"/>
        <v>0</v>
      </c>
      <c r="P15" s="74">
        <f t="shared" si="2"/>
        <v>0</v>
      </c>
      <c r="Q15" s="75">
        <f t="shared" si="3"/>
        <v>0</v>
      </c>
      <c r="R15" s="75">
        <f>IF(OR(D15="",B15="",V15=""),"",IF(OR(C15="UM",C15="JM",C15="SM",C15="UK",C15="JK",C15="SK"),"",Q15*(IF(ABS(1900-YEAR((V15+1)-D15))&lt;29,0,(VLOOKUP((YEAR(V15)-YEAR(D15)),'Meltzer-Malone'!$A$3:$B$63,2))))))</f>
        <v>0</v>
      </c>
      <c r="S15" s="79"/>
      <c r="T15" s="80"/>
      <c r="U15" s="78">
        <f t="shared" si="4"/>
        <v>1.272311759726473</v>
      </c>
      <c r="V15" s="134">
        <f>R5</f>
        <v>43792</v>
      </c>
      <c r="W15" s="121"/>
      <c r="X15" s="121"/>
    </row>
    <row r="16" spans="1:24" s="12" customFormat="1" ht="20" customHeight="1" x14ac:dyDescent="0.3">
      <c r="A16" s="145">
        <v>89</v>
      </c>
      <c r="B16" s="146">
        <v>82.4</v>
      </c>
      <c r="C16" s="151" t="s">
        <v>151</v>
      </c>
      <c r="D16" s="148">
        <v>25993</v>
      </c>
      <c r="E16" s="149"/>
      <c r="F16" s="150" t="s">
        <v>152</v>
      </c>
      <c r="G16" s="150" t="s">
        <v>57</v>
      </c>
      <c r="H16" s="187">
        <v>85</v>
      </c>
      <c r="I16" s="188">
        <v>90</v>
      </c>
      <c r="J16" s="188">
        <v>93</v>
      </c>
      <c r="K16" s="187">
        <v>103</v>
      </c>
      <c r="L16" s="120">
        <v>108</v>
      </c>
      <c r="M16" s="120">
        <v>111</v>
      </c>
      <c r="N16" s="74">
        <f t="shared" si="0"/>
        <v>93</v>
      </c>
      <c r="O16" s="74">
        <f t="shared" si="1"/>
        <v>111</v>
      </c>
      <c r="P16" s="74">
        <f t="shared" si="2"/>
        <v>204</v>
      </c>
      <c r="Q16" s="75">
        <f t="shared" si="3"/>
        <v>245.8724626717694</v>
      </c>
      <c r="R16" s="75">
        <f>IF(OR(D16="",B16="",V16=""),"",IF(OR(C16="UM",C16="JM",C16="SM",C16="UK",C16="JK",C16="SK"),"",Q16*(IF(ABS(1900-YEAR((V16+1)-D16))&lt;29,0,(VLOOKUP((YEAR(V16)-YEAR(D16)),'Meltzer-Malone'!$A$3:$B$63,2))))))</f>
        <v>306.84883341436819</v>
      </c>
      <c r="S16" s="79"/>
      <c r="T16" s="80"/>
      <c r="U16" s="78">
        <f t="shared" si="4"/>
        <v>1.2052571699596539</v>
      </c>
      <c r="V16" s="134">
        <f>R5</f>
        <v>43792</v>
      </c>
      <c r="W16" s="121"/>
      <c r="X16" s="121"/>
    </row>
    <row r="17" spans="1:25" s="12" customFormat="1" ht="20" customHeight="1" x14ac:dyDescent="0.3">
      <c r="A17" s="145">
        <v>81</v>
      </c>
      <c r="B17" s="146">
        <v>79.7</v>
      </c>
      <c r="C17" s="147" t="s">
        <v>128</v>
      </c>
      <c r="D17" s="148">
        <v>28248</v>
      </c>
      <c r="E17" s="149"/>
      <c r="F17" s="150" t="s">
        <v>153</v>
      </c>
      <c r="G17" s="150" t="s">
        <v>55</v>
      </c>
      <c r="H17" s="185">
        <v>80</v>
      </c>
      <c r="I17" s="186">
        <v>83</v>
      </c>
      <c r="J17" s="186">
        <v>-86</v>
      </c>
      <c r="K17" s="185">
        <v>100</v>
      </c>
      <c r="L17" s="194">
        <v>-104</v>
      </c>
      <c r="M17" s="120">
        <v>-104</v>
      </c>
      <c r="N17" s="74">
        <f t="shared" si="0"/>
        <v>83</v>
      </c>
      <c r="O17" s="74">
        <f t="shared" si="1"/>
        <v>100</v>
      </c>
      <c r="P17" s="74">
        <f t="shared" si="2"/>
        <v>183</v>
      </c>
      <c r="Q17" s="75">
        <f t="shared" si="3"/>
        <v>224.30214789363779</v>
      </c>
      <c r="R17" s="75">
        <f>IF(OR(D17="",B17="",V17=""),"",IF(OR(C17="UM",C17="JM",C17="SM",C17="UK",C17="JK",C17="SK"),"",Q17*(IF(ABS(1900-YEAR((V17+1)-D17))&lt;29,0,(VLOOKUP((YEAR(V17)-YEAR(D17)),'Meltzer-Malone'!$A$3:$B$63,2))))))</f>
        <v>260.63909585240708</v>
      </c>
      <c r="S17" s="79"/>
      <c r="T17" s="80"/>
      <c r="U17" s="78">
        <f t="shared" si="4"/>
        <v>1.2256947972329935</v>
      </c>
      <c r="V17" s="134">
        <f>R5</f>
        <v>43792</v>
      </c>
      <c r="W17" s="121"/>
      <c r="X17" s="121"/>
    </row>
    <row r="18" spans="1:25" s="12" customFormat="1" ht="20" customHeight="1" x14ac:dyDescent="0.3">
      <c r="A18" s="145"/>
      <c r="B18" s="146"/>
      <c r="C18" s="147"/>
      <c r="D18" s="148"/>
      <c r="E18" s="149"/>
      <c r="F18" s="150"/>
      <c r="G18" s="150"/>
      <c r="H18" s="187"/>
      <c r="I18" s="188"/>
      <c r="J18" s="188"/>
      <c r="K18" s="187"/>
      <c r="L18" s="120"/>
      <c r="M18" s="120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 t="str">
        <f t="shared" si="4"/>
        <v/>
      </c>
      <c r="V18" s="134">
        <f>R5</f>
        <v>43792</v>
      </c>
      <c r="W18" s="121"/>
      <c r="X18" s="121"/>
    </row>
    <row r="19" spans="1:25" s="12" customFormat="1" ht="20" customHeight="1" x14ac:dyDescent="0.3">
      <c r="A19" s="145"/>
      <c r="B19" s="146"/>
      <c r="C19" s="151"/>
      <c r="D19" s="148"/>
      <c r="E19" s="149"/>
      <c r="F19" s="150"/>
      <c r="G19" s="150"/>
      <c r="H19" s="187"/>
      <c r="I19" s="188"/>
      <c r="J19" s="188"/>
      <c r="K19" s="187"/>
      <c r="L19" s="120"/>
      <c r="M19" s="120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 t="str">
        <f t="shared" si="4"/>
        <v/>
      </c>
      <c r="V19" s="134">
        <f>R5</f>
        <v>43792</v>
      </c>
      <c r="W19" s="121"/>
      <c r="X19" s="121"/>
    </row>
    <row r="20" spans="1:25" s="12" customFormat="1" ht="20" customHeight="1" x14ac:dyDescent="0.3">
      <c r="A20" s="152"/>
      <c r="B20" s="146"/>
      <c r="C20" s="147"/>
      <c r="D20" s="148"/>
      <c r="E20" s="149"/>
      <c r="F20" s="150"/>
      <c r="G20" s="150"/>
      <c r="H20" s="185"/>
      <c r="I20" s="186"/>
      <c r="J20" s="186"/>
      <c r="K20" s="185"/>
      <c r="L20" s="120"/>
      <c r="M20" s="120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 t="str">
        <f t="shared" si="4"/>
        <v/>
      </c>
      <c r="V20" s="134">
        <f>R5</f>
        <v>43792</v>
      </c>
      <c r="W20" s="121"/>
      <c r="X20" s="121"/>
      <c r="Y20" s="1"/>
    </row>
    <row r="21" spans="1:25" s="12" customFormat="1" ht="20" customHeight="1" x14ac:dyDescent="0.3">
      <c r="A21" s="145"/>
      <c r="B21" s="146"/>
      <c r="C21" s="147"/>
      <c r="D21" s="148"/>
      <c r="E21" s="149"/>
      <c r="F21" s="150"/>
      <c r="G21" s="150"/>
      <c r="H21" s="187"/>
      <c r="I21" s="188"/>
      <c r="J21" s="188"/>
      <c r="K21" s="187"/>
      <c r="L21" s="120"/>
      <c r="M21" s="120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 t="str">
        <f t="shared" si="4"/>
        <v/>
      </c>
      <c r="V21" s="134">
        <f>R5</f>
        <v>43792</v>
      </c>
      <c r="W21" s="121"/>
      <c r="X21" s="121"/>
      <c r="Y21" s="1"/>
    </row>
    <row r="22" spans="1:25" s="12" customFormat="1" ht="20" customHeight="1" x14ac:dyDescent="0.3">
      <c r="A22" s="112"/>
      <c r="B22" s="113"/>
      <c r="C22" s="114"/>
      <c r="D22" s="115"/>
      <c r="E22" s="116"/>
      <c r="F22" s="117"/>
      <c r="G22" s="118"/>
      <c r="H22" s="122"/>
      <c r="I22" s="123"/>
      <c r="J22" s="124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43792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43792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43792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81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80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79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5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105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73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198" t="s">
        <v>78</v>
      </c>
      <c r="D35" s="206"/>
      <c r="E35" s="206"/>
      <c r="F35" s="206"/>
      <c r="G35" s="52" t="s">
        <v>22</v>
      </c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49" priority="1" stopIfTrue="1" operator="between">
      <formula>1</formula>
      <formula>300</formula>
    </cfRule>
    <cfRule type="cellIs" dxfId="48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 xr:uid="{00000000-0002-0000-01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 xr:uid="{8911E2D0-AD31-9E4A-BC86-B8319B9B20B6}">
      <formula1>"40,45,49,55,59,64,71,76,81,+81,'+81,81+,87,+87,'+87,87+,49,55,61,67,73,81,89,96,102,+102,'+102,102+,109,+109,'+109,109+"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autoPageBreaks="0" fitToPage="1"/>
  </sheetPr>
  <dimension ref="A1:Y40"/>
  <sheetViews>
    <sheetView showGridLines="0" showRowColHeaders="0" showZeros="0" showOutlineSymbols="0" topLeftCell="A13" zoomScaleSheetLayoutView="75" workbookViewId="0">
      <selection activeCell="C35" sqref="C35:F35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43792</v>
      </c>
      <c r="S5" s="143" t="s">
        <v>25</v>
      </c>
      <c r="T5" s="110">
        <v>3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45">
        <v>89</v>
      </c>
      <c r="B9" s="146">
        <v>87.64</v>
      </c>
      <c r="C9" s="147" t="s">
        <v>116</v>
      </c>
      <c r="D9" s="148">
        <v>23084</v>
      </c>
      <c r="E9" s="149"/>
      <c r="F9" s="150" t="s">
        <v>117</v>
      </c>
      <c r="G9" s="150" t="s">
        <v>58</v>
      </c>
      <c r="H9" s="185">
        <v>98</v>
      </c>
      <c r="I9" s="186">
        <v>104</v>
      </c>
      <c r="J9" s="186">
        <v>-105</v>
      </c>
      <c r="K9" s="185">
        <v>115</v>
      </c>
      <c r="L9" s="186">
        <v>-121</v>
      </c>
      <c r="M9" s="120">
        <v>122</v>
      </c>
      <c r="N9" s="74">
        <f t="shared" ref="N9:N24" si="0">IF(MAX(H9:J9)&lt;0,0,TRUNC(MAX(H9:J9)/1)*1)</f>
        <v>104</v>
      </c>
      <c r="O9" s="74">
        <f t="shared" ref="O9:O24" si="1">IF(MAX(K9:M9)&lt;0,0,TRUNC(MAX(K9:M9)/1)*1)</f>
        <v>122</v>
      </c>
      <c r="P9" s="74">
        <f t="shared" ref="P9:P23" si="2">IF(N9=0,0,IF(O9=0,0,SUM(N9:O9)))</f>
        <v>226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264.54820027109088</v>
      </c>
      <c r="R9" s="75">
        <f>IF(OR(D9="",B9="",V9=""),"",IF(OR(C9="UM",C9="JM",C9="SM",C9="UK",C9="JK",C9="SK"),"",Q9*(IF(ABS(1900-YEAR((V9+1)-D9))&lt;29,0,(VLOOKUP((YEAR(V9)-YEAR(D9)),'Meltzer-Malone'!$A$3:$B$63,2))))))</f>
        <v>373.27751058250925</v>
      </c>
      <c r="S9" s="76"/>
      <c r="T9" s="77" t="s">
        <v>197</v>
      </c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1.1705672578366852</v>
      </c>
      <c r="V9" s="134">
        <f>R5</f>
        <v>43792</v>
      </c>
      <c r="W9" s="121"/>
      <c r="X9" s="121"/>
    </row>
    <row r="10" spans="1:24" s="12" customFormat="1" ht="20" customHeight="1" x14ac:dyDescent="0.3">
      <c r="A10" s="145">
        <v>96</v>
      </c>
      <c r="B10" s="146">
        <v>95.32</v>
      </c>
      <c r="C10" s="151" t="s">
        <v>118</v>
      </c>
      <c r="D10" s="148">
        <v>16309</v>
      </c>
      <c r="E10" s="149"/>
      <c r="F10" s="150" t="s">
        <v>119</v>
      </c>
      <c r="G10" s="150" t="s">
        <v>57</v>
      </c>
      <c r="H10" s="187">
        <v>48</v>
      </c>
      <c r="I10" s="188">
        <v>-51</v>
      </c>
      <c r="J10" s="195" t="s">
        <v>196</v>
      </c>
      <c r="K10" s="187">
        <v>68</v>
      </c>
      <c r="L10" s="188">
        <v>72</v>
      </c>
      <c r="M10" s="120">
        <v>-75</v>
      </c>
      <c r="N10" s="74">
        <f t="shared" si="0"/>
        <v>48</v>
      </c>
      <c r="O10" s="74">
        <f t="shared" si="1"/>
        <v>72</v>
      </c>
      <c r="P10" s="74">
        <f t="shared" si="2"/>
        <v>120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135.52879686027015</v>
      </c>
      <c r="R10" s="75">
        <f>IF(OR(D10="",B10="",V10=""),"",IF(OR(C10="UM",C10="JM",C10="SM",C10="UK",C10="JK",C10="SK"),"",Q10*(IF(ABS(1900-YEAR((V10+1)-D10))&lt;29,0,(VLOOKUP((YEAR(V10)-YEAR(D10)),'Meltzer-Malone'!$A$3:$B$63,2))))))</f>
        <v>286.9144629531919</v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1.1294066405022511</v>
      </c>
      <c r="V10" s="134">
        <f>R5</f>
        <v>43792</v>
      </c>
      <c r="W10" s="121"/>
      <c r="X10" s="121"/>
    </row>
    <row r="11" spans="1:24" s="12" customFormat="1" ht="20" customHeight="1" x14ac:dyDescent="0.3">
      <c r="A11" s="145">
        <v>96</v>
      </c>
      <c r="B11" s="146">
        <v>95.78</v>
      </c>
      <c r="C11" s="147" t="s">
        <v>116</v>
      </c>
      <c r="D11" s="148">
        <v>22864</v>
      </c>
      <c r="E11" s="149"/>
      <c r="F11" s="150" t="s">
        <v>120</v>
      </c>
      <c r="G11" s="150" t="s">
        <v>55</v>
      </c>
      <c r="H11" s="185">
        <v>80</v>
      </c>
      <c r="I11" s="193" t="s">
        <v>196</v>
      </c>
      <c r="J11" s="193" t="s">
        <v>196</v>
      </c>
      <c r="K11" s="185">
        <v>100</v>
      </c>
      <c r="L11" s="186">
        <v>106</v>
      </c>
      <c r="M11" s="120">
        <v>-110</v>
      </c>
      <c r="N11" s="74">
        <f t="shared" si="0"/>
        <v>80</v>
      </c>
      <c r="O11" s="74">
        <f t="shared" si="1"/>
        <v>106</v>
      </c>
      <c r="P11" s="74">
        <f t="shared" si="2"/>
        <v>186</v>
      </c>
      <c r="Q11" s="75">
        <f t="shared" si="3"/>
        <v>209.66839239570737</v>
      </c>
      <c r="R11" s="75">
        <f>IF(OR(D11="",B11="",V11=""),"",IF(OR(C11="UM",C11="JM",C11="SM",C11="UK",C11="JK",C11="SK"),"",Q11*(IF(ABS(1900-YEAR((V11+1)-D11))&lt;29,0,(VLOOKUP((YEAR(V11)-YEAR(D11)),'Meltzer-Malone'!$A$3:$B$63,2))))))</f>
        <v>301.29347987263151</v>
      </c>
      <c r="S11" s="79"/>
      <c r="T11" s="80"/>
      <c r="U11" s="78">
        <f t="shared" si="4"/>
        <v>1.1272494214822977</v>
      </c>
      <c r="V11" s="134">
        <f>R5</f>
        <v>43792</v>
      </c>
      <c r="W11" s="121"/>
      <c r="X11" s="121"/>
    </row>
    <row r="12" spans="1:24" s="12" customFormat="1" ht="20" customHeight="1" x14ac:dyDescent="0.3">
      <c r="A12" s="145">
        <v>89</v>
      </c>
      <c r="B12" s="146">
        <v>84.82</v>
      </c>
      <c r="C12" s="147" t="s">
        <v>121</v>
      </c>
      <c r="D12" s="148">
        <v>17611</v>
      </c>
      <c r="E12" s="149"/>
      <c r="F12" s="150" t="s">
        <v>122</v>
      </c>
      <c r="G12" s="150" t="s">
        <v>56</v>
      </c>
      <c r="H12" s="187">
        <v>50</v>
      </c>
      <c r="I12" s="188">
        <v>55</v>
      </c>
      <c r="J12" s="195" t="s">
        <v>196</v>
      </c>
      <c r="K12" s="187">
        <v>60</v>
      </c>
      <c r="L12" s="188">
        <v>65</v>
      </c>
      <c r="M12" s="120">
        <v>-70</v>
      </c>
      <c r="N12" s="74">
        <f t="shared" si="0"/>
        <v>55</v>
      </c>
      <c r="O12" s="74">
        <f t="shared" si="1"/>
        <v>65</v>
      </c>
      <c r="P12" s="74">
        <f t="shared" si="2"/>
        <v>120</v>
      </c>
      <c r="Q12" s="75">
        <f t="shared" si="3"/>
        <v>142.61716910516105</v>
      </c>
      <c r="R12" s="75">
        <f>IF(OR(D12="",B12="",V12=""),"",IF(OR(C12="UM",C12="JM",C12="SM",C12="UK",C12="JK",C12="SK"),"",Q12*(IF(ABS(1900-YEAR((V12+1)-D12))&lt;29,0,(VLOOKUP((YEAR(V12)-YEAR(D12)),'Meltzer-Malone'!$A$3:$B$63,2))))))</f>
        <v>272.3987929908576</v>
      </c>
      <c r="S12" s="79"/>
      <c r="T12" s="80" t="s">
        <v>20</v>
      </c>
      <c r="U12" s="78">
        <f t="shared" si="4"/>
        <v>1.1884764092096753</v>
      </c>
      <c r="V12" s="134">
        <f>R5</f>
        <v>43792</v>
      </c>
      <c r="W12" s="121"/>
      <c r="X12" s="121"/>
    </row>
    <row r="13" spans="1:24" s="12" customFormat="1" ht="20" customHeight="1" x14ac:dyDescent="0.3">
      <c r="A13" s="152"/>
      <c r="B13" s="146"/>
      <c r="C13" s="147"/>
      <c r="D13" s="148"/>
      <c r="E13" s="149"/>
      <c r="F13" s="150"/>
      <c r="G13" s="150"/>
      <c r="H13" s="189"/>
      <c r="I13" s="188"/>
      <c r="J13" s="188"/>
      <c r="K13" s="189"/>
      <c r="L13" s="188"/>
      <c r="M13" s="120"/>
      <c r="N13" s="74">
        <f t="shared" si="0"/>
        <v>0</v>
      </c>
      <c r="O13" s="74">
        <f t="shared" si="1"/>
        <v>0</v>
      </c>
      <c r="P13" s="74">
        <f t="shared" si="2"/>
        <v>0</v>
      </c>
      <c r="Q13" s="75" t="str">
        <f t="shared" si="3"/>
        <v/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 t="str">
        <f t="shared" si="4"/>
        <v/>
      </c>
      <c r="V13" s="134">
        <f>R5</f>
        <v>43792</v>
      </c>
      <c r="W13" s="121"/>
      <c r="X13" s="121"/>
    </row>
    <row r="14" spans="1:24" s="12" customFormat="1" ht="20" customHeight="1" x14ac:dyDescent="0.3">
      <c r="A14" s="152">
        <v>81</v>
      </c>
      <c r="B14" s="146">
        <v>76.86</v>
      </c>
      <c r="C14" s="147" t="s">
        <v>116</v>
      </c>
      <c r="D14" s="148">
        <v>23444</v>
      </c>
      <c r="E14" s="149"/>
      <c r="F14" s="150" t="s">
        <v>123</v>
      </c>
      <c r="G14" s="150" t="s">
        <v>58</v>
      </c>
      <c r="H14" s="185">
        <v>90</v>
      </c>
      <c r="I14" s="186">
        <v>-94</v>
      </c>
      <c r="J14" s="186">
        <v>94</v>
      </c>
      <c r="K14" s="185">
        <v>118</v>
      </c>
      <c r="L14" s="186">
        <v>122</v>
      </c>
      <c r="M14" s="120">
        <v>-125</v>
      </c>
      <c r="N14" s="74">
        <f t="shared" si="0"/>
        <v>94</v>
      </c>
      <c r="O14" s="74">
        <f t="shared" si="1"/>
        <v>122</v>
      </c>
      <c r="P14" s="74">
        <f t="shared" si="2"/>
        <v>216</v>
      </c>
      <c r="Q14" s="75">
        <f t="shared" si="3"/>
        <v>269.86556555236723</v>
      </c>
      <c r="R14" s="75">
        <f>IF(OR(D14="",B14="",V14=""),"",IF(OR(C14="UM",C14="JM",C14="SM",C14="UK",C14="JK",C14="SK"),"",Q14*(IF(ABS(1900-YEAR((V14+1)-D14))&lt;29,0,(VLOOKUP((YEAR(V14)-YEAR(D14)),'Meltzer-Malone'!$A$3:$B$63,2))))))</f>
        <v>373.76380829002863</v>
      </c>
      <c r="S14" s="79"/>
      <c r="T14" s="80" t="s">
        <v>199</v>
      </c>
      <c r="U14" s="78">
        <f t="shared" si="4"/>
        <v>1.2493776182979963</v>
      </c>
      <c r="V14" s="134">
        <f>R5</f>
        <v>43792</v>
      </c>
      <c r="W14" s="121"/>
      <c r="X14" s="121"/>
    </row>
    <row r="15" spans="1:24" s="12" customFormat="1" ht="20" customHeight="1" x14ac:dyDescent="0.3">
      <c r="A15" s="145">
        <v>102</v>
      </c>
      <c r="B15" s="146">
        <v>99.38</v>
      </c>
      <c r="C15" s="151" t="s">
        <v>124</v>
      </c>
      <c r="D15" s="148">
        <v>24011</v>
      </c>
      <c r="E15" s="149"/>
      <c r="F15" s="150" t="s">
        <v>125</v>
      </c>
      <c r="G15" s="150" t="s">
        <v>56</v>
      </c>
      <c r="H15" s="187">
        <v>95</v>
      </c>
      <c r="I15" s="188">
        <v>98</v>
      </c>
      <c r="J15" s="188">
        <v>-101</v>
      </c>
      <c r="K15" s="187">
        <v>127</v>
      </c>
      <c r="L15" s="188">
        <v>131</v>
      </c>
      <c r="M15" s="120">
        <v>-137</v>
      </c>
      <c r="N15" s="74">
        <f t="shared" si="0"/>
        <v>98</v>
      </c>
      <c r="O15" s="74">
        <f t="shared" si="1"/>
        <v>131</v>
      </c>
      <c r="P15" s="74">
        <f t="shared" si="2"/>
        <v>229</v>
      </c>
      <c r="Q15" s="75">
        <f t="shared" si="3"/>
        <v>254.51309126408611</v>
      </c>
      <c r="R15" s="75">
        <f>IF(OR(D15="",B15="",V15=""),"",IF(OR(C15="UM",C15="JM",C15="SM",C15="UK",C15="JK",C15="SK"),"",Q15*(IF(ABS(1900-YEAR((V15+1)-D15))&lt;29,0,(VLOOKUP((YEAR(V15)-YEAR(D15)),'Meltzer-Malone'!$A$3:$B$63,2))))))</f>
        <v>346.3923172104212</v>
      </c>
      <c r="S15" s="79"/>
      <c r="T15" s="80"/>
      <c r="U15" s="78">
        <f t="shared" si="4"/>
        <v>1.1114108788824721</v>
      </c>
      <c r="V15" s="134">
        <f>R5</f>
        <v>43792</v>
      </c>
      <c r="W15" s="121"/>
      <c r="X15" s="121"/>
    </row>
    <row r="16" spans="1:24" s="12" customFormat="1" ht="20" customHeight="1" x14ac:dyDescent="0.3">
      <c r="A16" s="145">
        <v>102</v>
      </c>
      <c r="B16" s="146">
        <v>99.54</v>
      </c>
      <c r="C16" s="151" t="s">
        <v>126</v>
      </c>
      <c r="D16" s="148">
        <v>18809</v>
      </c>
      <c r="E16" s="149"/>
      <c r="F16" s="150" t="s">
        <v>127</v>
      </c>
      <c r="G16" s="150" t="s">
        <v>57</v>
      </c>
      <c r="H16" s="187">
        <v>70</v>
      </c>
      <c r="I16" s="188">
        <v>75</v>
      </c>
      <c r="J16" s="188">
        <v>-80</v>
      </c>
      <c r="K16" s="187">
        <v>90</v>
      </c>
      <c r="L16" s="188">
        <v>95</v>
      </c>
      <c r="M16" s="120">
        <v>-101</v>
      </c>
      <c r="N16" s="74">
        <f t="shared" si="0"/>
        <v>75</v>
      </c>
      <c r="O16" s="74">
        <f t="shared" si="1"/>
        <v>95</v>
      </c>
      <c r="P16" s="74">
        <f t="shared" si="2"/>
        <v>170</v>
      </c>
      <c r="Q16" s="75">
        <f t="shared" si="3"/>
        <v>188.82713995068923</v>
      </c>
      <c r="R16" s="75">
        <f>IF(OR(D16="",B16="",V16=""),"",IF(OR(C16="UM",C16="JM",C16="SM",C16="UK",C16="JK",C16="SK"),"",Q16*(IF(ABS(1900-YEAR((V16+1)-D16))&lt;29,0,(VLOOKUP((YEAR(V16)-YEAR(D16)),'Meltzer-Malone'!$A$3:$B$63,2))))))</f>
        <v>335.92348197227614</v>
      </c>
      <c r="S16" s="79"/>
      <c r="T16" s="80"/>
      <c r="U16" s="78">
        <f t="shared" si="4"/>
        <v>1.1107478820628778</v>
      </c>
      <c r="V16" s="134">
        <f>R5</f>
        <v>43792</v>
      </c>
      <c r="W16" s="121"/>
      <c r="X16" s="121"/>
    </row>
    <row r="17" spans="1:25" s="12" customFormat="1" ht="20" customHeight="1" x14ac:dyDescent="0.3">
      <c r="A17" s="145">
        <v>109</v>
      </c>
      <c r="B17" s="146">
        <v>102.44</v>
      </c>
      <c r="C17" s="151" t="s">
        <v>128</v>
      </c>
      <c r="D17" s="148">
        <v>27849</v>
      </c>
      <c r="E17" s="149"/>
      <c r="F17" s="150" t="s">
        <v>129</v>
      </c>
      <c r="G17" s="150" t="s">
        <v>55</v>
      </c>
      <c r="H17" s="187">
        <v>-108</v>
      </c>
      <c r="I17" s="188">
        <v>110</v>
      </c>
      <c r="J17" s="188">
        <v>113</v>
      </c>
      <c r="K17" s="187">
        <v>145</v>
      </c>
      <c r="L17" s="188">
        <v>151</v>
      </c>
      <c r="M17" s="194" t="s">
        <v>196</v>
      </c>
      <c r="N17" s="74">
        <f t="shared" si="0"/>
        <v>113</v>
      </c>
      <c r="O17" s="74">
        <f t="shared" si="1"/>
        <v>151</v>
      </c>
      <c r="P17" s="74">
        <f t="shared" si="2"/>
        <v>264</v>
      </c>
      <c r="Q17" s="75">
        <f t="shared" si="3"/>
        <v>290.2128867468204</v>
      </c>
      <c r="R17" s="75">
        <f>IF(OR(D17="",B17="",V17=""),"",IF(OR(C17="UM",C17="JM",C17="SM",C17="UK",C17="JK",C17="SK"),"",Q17*(IF(ABS(1900-YEAR((V17+1)-D17))&lt;29,0,(VLOOKUP((YEAR(V17)-YEAR(D17)),'Meltzer-Malone'!$A$3:$B$63,2))))))</f>
        <v>341.29035481426075</v>
      </c>
      <c r="S17" s="79"/>
      <c r="T17" s="80"/>
      <c r="U17" s="78">
        <f t="shared" si="4"/>
        <v>1.09929123767735</v>
      </c>
      <c r="V17" s="134">
        <f>R5</f>
        <v>43792</v>
      </c>
      <c r="W17" s="121"/>
      <c r="X17" s="121"/>
    </row>
    <row r="18" spans="1:25" s="12" customFormat="1" ht="20" customHeight="1" x14ac:dyDescent="0.3">
      <c r="A18" s="112"/>
      <c r="B18" s="113"/>
      <c r="C18" s="114"/>
      <c r="D18" s="115"/>
      <c r="E18" s="116"/>
      <c r="F18" s="117"/>
      <c r="G18" s="118"/>
      <c r="H18" s="122"/>
      <c r="I18" s="123"/>
      <c r="J18" s="124"/>
      <c r="K18" s="119"/>
      <c r="L18" s="120"/>
      <c r="M18" s="120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 t="str">
        <f t="shared" si="4"/>
        <v/>
      </c>
      <c r="V18" s="134">
        <f>R5</f>
        <v>43792</v>
      </c>
      <c r="W18" s="121"/>
      <c r="X18" s="121"/>
    </row>
    <row r="19" spans="1:25" s="12" customFormat="1" ht="20" customHeight="1" x14ac:dyDescent="0.3">
      <c r="A19" s="112"/>
      <c r="B19" s="113"/>
      <c r="C19" s="114"/>
      <c r="D19" s="115"/>
      <c r="E19" s="116"/>
      <c r="F19" s="117"/>
      <c r="G19" s="118"/>
      <c r="H19" s="122"/>
      <c r="I19" s="123"/>
      <c r="J19" s="124"/>
      <c r="K19" s="119"/>
      <c r="L19" s="120"/>
      <c r="M19" s="120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 t="str">
        <f t="shared" si="4"/>
        <v/>
      </c>
      <c r="V19" s="134">
        <f>R5</f>
        <v>43792</v>
      </c>
      <c r="W19" s="121"/>
      <c r="X19" s="121"/>
    </row>
    <row r="20" spans="1:25" s="12" customFormat="1" ht="20" customHeight="1" x14ac:dyDescent="0.3">
      <c r="A20" s="112"/>
      <c r="B20" s="113"/>
      <c r="C20" s="114"/>
      <c r="D20" s="115"/>
      <c r="E20" s="116"/>
      <c r="F20" s="117"/>
      <c r="G20" s="118"/>
      <c r="H20" s="122"/>
      <c r="I20" s="123"/>
      <c r="J20" s="124"/>
      <c r="K20" s="119"/>
      <c r="L20" s="120"/>
      <c r="M20" s="120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 t="str">
        <f t="shared" si="4"/>
        <v/>
      </c>
      <c r="V20" s="134">
        <f>R5</f>
        <v>43792</v>
      </c>
      <c r="W20" s="121"/>
      <c r="X20" s="121"/>
      <c r="Y20" s="1"/>
    </row>
    <row r="21" spans="1:25" s="12" customFormat="1" ht="20" customHeight="1" x14ac:dyDescent="0.3">
      <c r="A21" s="112"/>
      <c r="B21" s="113"/>
      <c r="C21" s="114"/>
      <c r="D21" s="115"/>
      <c r="E21" s="116"/>
      <c r="F21" s="117"/>
      <c r="G21" s="118"/>
      <c r="H21" s="122"/>
      <c r="I21" s="123"/>
      <c r="J21" s="124"/>
      <c r="K21" s="119"/>
      <c r="L21" s="120"/>
      <c r="M21" s="120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 t="str">
        <f t="shared" si="4"/>
        <v/>
      </c>
      <c r="V21" s="134">
        <f>R5</f>
        <v>43792</v>
      </c>
      <c r="W21" s="121"/>
      <c r="X21" s="121"/>
      <c r="Y21" s="1"/>
    </row>
    <row r="22" spans="1:25" s="12" customFormat="1" ht="20" customHeight="1" x14ac:dyDescent="0.3">
      <c r="A22" s="112"/>
      <c r="B22" s="113"/>
      <c r="C22" s="114"/>
      <c r="D22" s="115"/>
      <c r="E22" s="116"/>
      <c r="F22" s="117" t="s">
        <v>20</v>
      </c>
      <c r="G22" s="118"/>
      <c r="H22" s="122"/>
      <c r="I22" s="123"/>
      <c r="J22" s="124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43792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43792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43792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84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83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82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5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96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106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198" t="s">
        <v>78</v>
      </c>
      <c r="D35" s="206"/>
      <c r="E35" s="206"/>
      <c r="F35" s="206"/>
      <c r="G35" s="52" t="s">
        <v>22</v>
      </c>
      <c r="H35" s="198" t="s">
        <v>198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 t="s">
        <v>200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47" priority="1" stopIfTrue="1" operator="between">
      <formula>1</formula>
      <formula>300</formula>
    </cfRule>
    <cfRule type="cellIs" dxfId="46" priority="2" stopIfTrue="1" operator="lessThanOrEqual">
      <formula>0</formula>
    </cfRule>
  </conditionalFormatting>
  <dataValidations disablePrompts="1" count="2">
    <dataValidation type="list" allowBlank="1" showInputMessage="1" showErrorMessage="1" errorTitle="Feil_i_vektklasse" error="Feil verdi i vektklasse" sqref="A9:A24" xr:uid="{00000000-0002-0000-0200-000000000000}">
      <formula1>"40,45,49,55,59,64,71,76,81,+81,'+81,81+,87,+87,'+87,87+,49,55,61,67,73,81,89,96,102,+102,'+102,102+,109,+109,'+109,109+,"</formula1>
    </dataValidation>
    <dataValidation type="list" allowBlank="1" showInputMessage="1" showErrorMessage="1" errorTitle="Feil_i_kategori" error="Feil verdi i kategori" sqref="C9:C24" xr:uid="{00000000-0002-0000-02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pageSetUpPr autoPageBreaks="0" fitToPage="1"/>
  </sheetPr>
  <dimension ref="A1:Y40"/>
  <sheetViews>
    <sheetView showGridLines="0" showRowColHeaders="0" showZeros="0" showOutlineSymbols="0" zoomScaleSheetLayoutView="75" workbookViewId="0">
      <selection activeCell="H35" sqref="H35:T35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43792</v>
      </c>
      <c r="S5" s="143" t="s">
        <v>25</v>
      </c>
      <c r="T5" s="110">
        <v>4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45">
        <v>64</v>
      </c>
      <c r="B9" s="146">
        <v>61.62</v>
      </c>
      <c r="C9" s="147" t="s">
        <v>154</v>
      </c>
      <c r="D9" s="148">
        <v>36794</v>
      </c>
      <c r="E9" s="159"/>
      <c r="F9" s="160" t="s">
        <v>155</v>
      </c>
      <c r="G9" s="150" t="s">
        <v>59</v>
      </c>
      <c r="H9" s="185">
        <v>50</v>
      </c>
      <c r="I9" s="186">
        <v>55</v>
      </c>
      <c r="J9" s="186">
        <v>60</v>
      </c>
      <c r="K9" s="185">
        <v>65</v>
      </c>
      <c r="L9" s="120">
        <v>70</v>
      </c>
      <c r="M9" s="120">
        <v>73</v>
      </c>
      <c r="N9" s="74">
        <f t="shared" ref="N9:N24" si="0">IF(MAX(H9:J9)&lt;0,0,TRUNC(MAX(H9:J9)/1)*1)</f>
        <v>60</v>
      </c>
      <c r="O9" s="74">
        <f t="shared" ref="O9:O24" si="1">IF(MAX(K9:M9)&lt;0,0,TRUNC(MAX(K9:M9)/1)*1)</f>
        <v>73</v>
      </c>
      <c r="P9" s="74">
        <f t="shared" ref="P9:P23" si="2">IF(N9=0,0,IF(O9=0,0,SUM(N9:O9)))</f>
        <v>133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176.69695016229744</v>
      </c>
      <c r="R9" s="75" t="str">
        <f>IF(OR(D9="",B9="",V9=""),"",IF(OR(C9="UM",C9="JM",C9="SM",C9="UK",C9="JK",C9="SK"),"",Q9*(IF(ABS(1900-YEAR((V9+1)-D9))&lt;29,0,(VLOOKUP((YEAR(V9)-YEAR(D9)),'Meltzer-Malone'!$A$3:$B$63,2))))))</f>
        <v/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1.328548497460883</v>
      </c>
      <c r="V9" s="134">
        <f>R5</f>
        <v>43792</v>
      </c>
      <c r="W9" s="121"/>
      <c r="X9" s="121"/>
    </row>
    <row r="10" spans="1:24" s="12" customFormat="1" ht="20" customHeight="1" x14ac:dyDescent="0.3">
      <c r="A10" s="145">
        <v>49</v>
      </c>
      <c r="B10" s="146">
        <v>47.48</v>
      </c>
      <c r="C10" s="147" t="s">
        <v>156</v>
      </c>
      <c r="D10" s="148">
        <v>38424</v>
      </c>
      <c r="E10" s="159"/>
      <c r="F10" s="160" t="s">
        <v>157</v>
      </c>
      <c r="G10" s="150" t="s">
        <v>55</v>
      </c>
      <c r="H10" s="185">
        <v>47</v>
      </c>
      <c r="I10" s="186">
        <v>50</v>
      </c>
      <c r="J10" s="186">
        <v>-53</v>
      </c>
      <c r="K10" s="185">
        <v>55</v>
      </c>
      <c r="L10" s="120">
        <v>58</v>
      </c>
      <c r="M10" s="194" t="s">
        <v>196</v>
      </c>
      <c r="N10" s="74">
        <f t="shared" si="0"/>
        <v>50</v>
      </c>
      <c r="O10" s="74">
        <f t="shared" si="1"/>
        <v>58</v>
      </c>
      <c r="P10" s="74">
        <f t="shared" si="2"/>
        <v>108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172.67927213558494</v>
      </c>
      <c r="R10" s="75" t="str">
        <f>IF(OR(D10="",B10="",V10=""),"",IF(OR(C10="UM",C10="JM",C10="SM",C10="UK",C10="JK",C10="SK"),"",Q10*(IF(ABS(1900-YEAR((V10+1)-D10))&lt;29,0,(VLOOKUP((YEAR(V10)-YEAR(D10)),'Meltzer-Malone'!$A$3:$B$63,2))))))</f>
        <v/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1.5988821494035643</v>
      </c>
      <c r="V10" s="134">
        <f>R5</f>
        <v>43792</v>
      </c>
      <c r="W10" s="121"/>
      <c r="X10" s="121"/>
    </row>
    <row r="11" spans="1:24" s="12" customFormat="1" ht="20" customHeight="1" x14ac:dyDescent="0.3">
      <c r="A11" s="152">
        <v>81</v>
      </c>
      <c r="B11" s="146">
        <v>78.959999999999994</v>
      </c>
      <c r="C11" s="147" t="s">
        <v>154</v>
      </c>
      <c r="D11" s="148">
        <v>36700</v>
      </c>
      <c r="E11" s="159"/>
      <c r="F11" s="162" t="s">
        <v>158</v>
      </c>
      <c r="G11" s="150" t="s">
        <v>60</v>
      </c>
      <c r="H11" s="185">
        <v>52</v>
      </c>
      <c r="I11" s="186">
        <v>55</v>
      </c>
      <c r="J11" s="186">
        <v>-60</v>
      </c>
      <c r="K11" s="185">
        <v>62</v>
      </c>
      <c r="L11" s="120">
        <v>65</v>
      </c>
      <c r="M11" s="120">
        <v>-68</v>
      </c>
      <c r="N11" s="74">
        <f t="shared" si="0"/>
        <v>55</v>
      </c>
      <c r="O11" s="74">
        <f t="shared" si="1"/>
        <v>65</v>
      </c>
      <c r="P11" s="74">
        <f t="shared" si="2"/>
        <v>120</v>
      </c>
      <c r="Q11" s="75">
        <f t="shared" si="3"/>
        <v>139.5349349108883</v>
      </c>
      <c r="R11" s="75" t="str">
        <f>IF(OR(D11="",B11="",V11=""),"",IF(OR(C11="UM",C11="JM",C11="SM",C11="UK",C11="JK",C11="SK"),"",Q11*(IF(ABS(1900-YEAR((V11+1)-D11))&lt;29,0,(VLOOKUP((YEAR(V11)-YEAR(D11)),'Meltzer-Malone'!$A$3:$B$63,2))))))</f>
        <v/>
      </c>
      <c r="S11" s="79"/>
      <c r="T11" s="80"/>
      <c r="U11" s="78">
        <f t="shared" si="4"/>
        <v>1.1627911242574025</v>
      </c>
      <c r="V11" s="134">
        <f>R5</f>
        <v>43792</v>
      </c>
      <c r="W11" s="121"/>
      <c r="X11" s="121"/>
    </row>
    <row r="12" spans="1:24" s="12" customFormat="1" ht="20" customHeight="1" x14ac:dyDescent="0.3">
      <c r="A12" s="161">
        <v>76</v>
      </c>
      <c r="B12" s="154">
        <v>73.8</v>
      </c>
      <c r="C12" s="155" t="s">
        <v>156</v>
      </c>
      <c r="D12" s="156">
        <v>38604</v>
      </c>
      <c r="E12" s="157"/>
      <c r="F12" s="158" t="s">
        <v>159</v>
      </c>
      <c r="G12" s="158" t="s">
        <v>61</v>
      </c>
      <c r="H12" s="190">
        <v>45</v>
      </c>
      <c r="I12" s="191">
        <v>48</v>
      </c>
      <c r="J12" s="191">
        <v>-50</v>
      </c>
      <c r="K12" s="190">
        <v>53</v>
      </c>
      <c r="L12" s="125">
        <v>56</v>
      </c>
      <c r="M12" s="120">
        <v>-58</v>
      </c>
      <c r="N12" s="74">
        <f t="shared" si="0"/>
        <v>48</v>
      </c>
      <c r="O12" s="74">
        <f t="shared" si="1"/>
        <v>56</v>
      </c>
      <c r="P12" s="74">
        <f t="shared" si="2"/>
        <v>104</v>
      </c>
      <c r="Q12" s="75">
        <f t="shared" si="3"/>
        <v>124.88442040111956</v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>
        <f t="shared" si="4"/>
        <v>1.2008117346261495</v>
      </c>
      <c r="V12" s="134">
        <f>R5</f>
        <v>43792</v>
      </c>
      <c r="W12" s="121"/>
      <c r="X12" s="121"/>
    </row>
    <row r="13" spans="1:24" s="12" customFormat="1" ht="20" customHeight="1" x14ac:dyDescent="0.3">
      <c r="A13" s="161"/>
      <c r="B13" s="154"/>
      <c r="C13" s="155"/>
      <c r="D13" s="156"/>
      <c r="E13" s="157"/>
      <c r="F13" s="158"/>
      <c r="G13" s="158"/>
      <c r="H13" s="190"/>
      <c r="I13" s="191"/>
      <c r="J13" s="191"/>
      <c r="K13" s="190"/>
      <c r="L13" s="120"/>
      <c r="M13" s="120"/>
      <c r="N13" s="74">
        <f t="shared" si="0"/>
        <v>0</v>
      </c>
      <c r="O13" s="74">
        <f t="shared" si="1"/>
        <v>0</v>
      </c>
      <c r="P13" s="74">
        <f t="shared" si="2"/>
        <v>0</v>
      </c>
      <c r="Q13" s="75" t="str">
        <f t="shared" si="3"/>
        <v/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 t="str">
        <f t="shared" si="4"/>
        <v/>
      </c>
      <c r="V13" s="134">
        <f>R5</f>
        <v>43792</v>
      </c>
      <c r="W13" s="121"/>
      <c r="X13" s="121"/>
    </row>
    <row r="14" spans="1:24" s="12" customFormat="1" ht="20" customHeight="1" x14ac:dyDescent="0.3">
      <c r="A14" s="161">
        <v>71</v>
      </c>
      <c r="B14" s="154">
        <v>67.2</v>
      </c>
      <c r="C14" s="155" t="s">
        <v>154</v>
      </c>
      <c r="D14" s="156">
        <v>36958</v>
      </c>
      <c r="E14" s="157"/>
      <c r="F14" s="158" t="s">
        <v>160</v>
      </c>
      <c r="G14" s="158" t="s">
        <v>60</v>
      </c>
      <c r="H14" s="190">
        <v>50</v>
      </c>
      <c r="I14" s="191">
        <v>53</v>
      </c>
      <c r="J14" s="191">
        <v>57</v>
      </c>
      <c r="K14" s="190">
        <v>63</v>
      </c>
      <c r="L14" s="120">
        <v>-66</v>
      </c>
      <c r="M14" s="120">
        <v>66</v>
      </c>
      <c r="N14" s="74">
        <f t="shared" si="0"/>
        <v>57</v>
      </c>
      <c r="O14" s="74">
        <f t="shared" si="1"/>
        <v>66</v>
      </c>
      <c r="P14" s="74">
        <f t="shared" si="2"/>
        <v>123</v>
      </c>
      <c r="Q14" s="75">
        <f t="shared" si="3"/>
        <v>155.23258311552669</v>
      </c>
      <c r="R14" s="75" t="str">
        <f>IF(OR(D14="",B14="",V14=""),"",IF(OR(C14="UM",C14="JM",C14="SM",C14="UK",C14="JK",C14="SK"),"",Q14*(IF(ABS(1900-YEAR((V14+1)-D14))&lt;29,0,(VLOOKUP((YEAR(V14)-YEAR(D14)),'Meltzer-Malone'!$A$3:$B$63,2))))))</f>
        <v/>
      </c>
      <c r="S14" s="79"/>
      <c r="T14" s="80" t="s">
        <v>20</v>
      </c>
      <c r="U14" s="78">
        <f t="shared" si="4"/>
        <v>1.2620535212644446</v>
      </c>
      <c r="V14" s="134">
        <f>R5</f>
        <v>43792</v>
      </c>
      <c r="W14" s="121"/>
      <c r="X14" s="121"/>
    </row>
    <row r="15" spans="1:24" s="12" customFormat="1" ht="20" customHeight="1" x14ac:dyDescent="0.3">
      <c r="A15" s="145">
        <v>71</v>
      </c>
      <c r="B15" s="146">
        <v>66.62</v>
      </c>
      <c r="C15" s="147" t="s">
        <v>154</v>
      </c>
      <c r="D15" s="148">
        <v>36630</v>
      </c>
      <c r="E15" s="159"/>
      <c r="F15" s="160" t="s">
        <v>161</v>
      </c>
      <c r="G15" s="150" t="s">
        <v>59</v>
      </c>
      <c r="H15" s="185">
        <v>50</v>
      </c>
      <c r="I15" s="186">
        <v>-60</v>
      </c>
      <c r="J15" s="186">
        <v>64</v>
      </c>
      <c r="K15" s="185">
        <v>65</v>
      </c>
      <c r="L15" s="120">
        <v>75</v>
      </c>
      <c r="M15" s="120">
        <v>-82</v>
      </c>
      <c r="N15" s="74">
        <f t="shared" si="0"/>
        <v>64</v>
      </c>
      <c r="O15" s="74">
        <f t="shared" si="1"/>
        <v>75</v>
      </c>
      <c r="P15" s="74">
        <f t="shared" si="2"/>
        <v>139</v>
      </c>
      <c r="Q15" s="75">
        <f t="shared" si="3"/>
        <v>176.28791013500395</v>
      </c>
      <c r="R15" s="75" t="str">
        <f>IF(OR(D15="",B15="",V15=""),"",IF(OR(C15="UM",C15="JM",C15="SM",C15="UK",C15="JK",C15="SK"),"",Q15*(IF(ABS(1900-YEAR((V15+1)-D15))&lt;29,0,(VLOOKUP((YEAR(V15)-YEAR(D15)),'Meltzer-Malone'!$A$3:$B$63,2))))))</f>
        <v/>
      </c>
      <c r="S15" s="79"/>
      <c r="T15" s="80"/>
      <c r="U15" s="78">
        <f t="shared" si="4"/>
        <v>1.2682583462949926</v>
      </c>
      <c r="V15" s="134">
        <f>R5</f>
        <v>43792</v>
      </c>
      <c r="W15" s="121"/>
      <c r="X15" s="121"/>
    </row>
    <row r="16" spans="1:24" s="12" customFormat="1" ht="20" customHeight="1" x14ac:dyDescent="0.3">
      <c r="A16" s="145">
        <v>76</v>
      </c>
      <c r="B16" s="146">
        <v>71.2</v>
      </c>
      <c r="C16" s="147" t="s">
        <v>156</v>
      </c>
      <c r="D16" s="148">
        <v>37762</v>
      </c>
      <c r="E16" s="159"/>
      <c r="F16" s="160" t="s">
        <v>162</v>
      </c>
      <c r="G16" s="150" t="s">
        <v>55</v>
      </c>
      <c r="H16" s="185">
        <v>56</v>
      </c>
      <c r="I16" s="186">
        <v>60</v>
      </c>
      <c r="J16" s="186">
        <v>63</v>
      </c>
      <c r="K16" s="185">
        <v>66</v>
      </c>
      <c r="L16" s="120">
        <v>70</v>
      </c>
      <c r="M16" s="120">
        <v>73</v>
      </c>
      <c r="N16" s="74">
        <f t="shared" si="0"/>
        <v>63</v>
      </c>
      <c r="O16" s="74">
        <f t="shared" si="1"/>
        <v>73</v>
      </c>
      <c r="P16" s="74">
        <f t="shared" si="2"/>
        <v>136</v>
      </c>
      <c r="Q16" s="75">
        <f t="shared" si="3"/>
        <v>166.3327114706743</v>
      </c>
      <c r="R16" s="75" t="str">
        <f>IF(OR(D16="",B16="",V16=""),"",IF(OR(C16="UM",C16="JM",C16="SM",C16="UK",C16="JK",C16="SK"),"",Q16*(IF(ABS(1900-YEAR((V16+1)-D16))&lt;29,0,(VLOOKUP((YEAR(V16)-YEAR(D16)),'Meltzer-Malone'!$A$3:$B$63,2))))))</f>
        <v/>
      </c>
      <c r="S16" s="79"/>
      <c r="T16" s="80" t="s">
        <v>199</v>
      </c>
      <c r="U16" s="78">
        <f t="shared" si="4"/>
        <v>1.2230346431667227</v>
      </c>
      <c r="V16" s="134">
        <f>R5</f>
        <v>43792</v>
      </c>
      <c r="W16" s="121"/>
      <c r="X16" s="121"/>
    </row>
    <row r="17" spans="1:25" s="12" customFormat="1" ht="20" customHeight="1" x14ac:dyDescent="0.3">
      <c r="A17" s="161">
        <v>64</v>
      </c>
      <c r="B17" s="154">
        <v>59.34</v>
      </c>
      <c r="C17" s="155" t="s">
        <v>156</v>
      </c>
      <c r="D17" s="156">
        <v>38610</v>
      </c>
      <c r="E17" s="157"/>
      <c r="F17" s="158" t="s">
        <v>163</v>
      </c>
      <c r="G17" s="158" t="s">
        <v>61</v>
      </c>
      <c r="H17" s="190">
        <v>44</v>
      </c>
      <c r="I17" s="191">
        <v>47</v>
      </c>
      <c r="J17" s="191">
        <v>-48</v>
      </c>
      <c r="K17" s="190">
        <v>53</v>
      </c>
      <c r="L17" s="120">
        <v>-56</v>
      </c>
      <c r="M17" s="120">
        <v>-56</v>
      </c>
      <c r="N17" s="74">
        <f t="shared" si="0"/>
        <v>47</v>
      </c>
      <c r="O17" s="74">
        <f t="shared" si="1"/>
        <v>53</v>
      </c>
      <c r="P17" s="74">
        <f t="shared" si="2"/>
        <v>100</v>
      </c>
      <c r="Q17" s="75">
        <f t="shared" si="3"/>
        <v>136.07216631766909</v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/>
      <c r="U17" s="78">
        <f t="shared" si="4"/>
        <v>1.360721663176691</v>
      </c>
      <c r="V17" s="134">
        <f>R5</f>
        <v>43792</v>
      </c>
      <c r="W17" s="121"/>
      <c r="X17" s="121"/>
    </row>
    <row r="18" spans="1:25" s="12" customFormat="1" ht="20" customHeight="1" x14ac:dyDescent="0.3">
      <c r="A18" s="112"/>
      <c r="B18" s="113"/>
      <c r="C18" s="114"/>
      <c r="D18" s="115"/>
      <c r="E18" s="116"/>
      <c r="F18" s="117"/>
      <c r="G18" s="118"/>
      <c r="H18" s="122"/>
      <c r="I18" s="123"/>
      <c r="J18" s="124"/>
      <c r="K18" s="119"/>
      <c r="L18" s="120"/>
      <c r="M18" s="120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 t="str">
        <f t="shared" si="4"/>
        <v/>
      </c>
      <c r="V18" s="134">
        <f>R5</f>
        <v>43792</v>
      </c>
      <c r="W18" s="121"/>
      <c r="X18" s="121"/>
    </row>
    <row r="19" spans="1:25" s="12" customFormat="1" ht="20" customHeight="1" x14ac:dyDescent="0.3">
      <c r="A19" s="112"/>
      <c r="B19" s="113"/>
      <c r="C19" s="114"/>
      <c r="D19" s="115"/>
      <c r="E19" s="116"/>
      <c r="F19" s="117"/>
      <c r="G19" s="118"/>
      <c r="H19" s="122"/>
      <c r="I19" s="123"/>
      <c r="J19" s="124"/>
      <c r="K19" s="119"/>
      <c r="L19" s="120"/>
      <c r="M19" s="120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 t="str">
        <f t="shared" si="4"/>
        <v/>
      </c>
      <c r="V19" s="134">
        <f>R5</f>
        <v>43792</v>
      </c>
      <c r="W19" s="121"/>
      <c r="X19" s="121"/>
    </row>
    <row r="20" spans="1:25" s="12" customFormat="1" ht="20" customHeight="1" x14ac:dyDescent="0.3">
      <c r="A20" s="112"/>
      <c r="B20" s="113"/>
      <c r="C20" s="114"/>
      <c r="D20" s="115"/>
      <c r="E20" s="116"/>
      <c r="F20" s="117"/>
      <c r="G20" s="118"/>
      <c r="H20" s="122"/>
      <c r="I20" s="123"/>
      <c r="J20" s="124"/>
      <c r="K20" s="119"/>
      <c r="L20" s="120"/>
      <c r="M20" s="120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 t="str">
        <f t="shared" si="4"/>
        <v/>
      </c>
      <c r="V20" s="134">
        <f>R5</f>
        <v>43792</v>
      </c>
      <c r="W20" s="121"/>
      <c r="X20" s="121"/>
      <c r="Y20" s="1"/>
    </row>
    <row r="21" spans="1:25" s="12" customFormat="1" ht="20" customHeight="1" x14ac:dyDescent="0.3">
      <c r="A21" s="112"/>
      <c r="B21" s="113"/>
      <c r="C21" s="114"/>
      <c r="D21" s="115"/>
      <c r="E21" s="116"/>
      <c r="F21" s="117"/>
      <c r="G21" s="118"/>
      <c r="H21" s="122"/>
      <c r="I21" s="123"/>
      <c r="J21" s="124"/>
      <c r="K21" s="119"/>
      <c r="L21" s="120"/>
      <c r="M21" s="120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 t="str">
        <f t="shared" si="4"/>
        <v/>
      </c>
      <c r="V21" s="134">
        <f>R5</f>
        <v>43792</v>
      </c>
      <c r="W21" s="121"/>
      <c r="X21" s="121"/>
      <c r="Y21" s="1"/>
    </row>
    <row r="22" spans="1:25" s="12" customFormat="1" ht="20" customHeight="1" x14ac:dyDescent="0.3">
      <c r="A22" s="112"/>
      <c r="B22" s="113"/>
      <c r="C22" s="114"/>
      <c r="D22" s="115"/>
      <c r="E22" s="116"/>
      <c r="F22" s="117"/>
      <c r="G22" s="118"/>
      <c r="H22" s="122"/>
      <c r="I22" s="123"/>
      <c r="J22" s="124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43792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43792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43792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81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85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86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107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112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198" t="s">
        <v>78</v>
      </c>
      <c r="D35" s="206"/>
      <c r="E35" s="206"/>
      <c r="F35" s="206"/>
      <c r="G35" s="52" t="s">
        <v>22</v>
      </c>
      <c r="H35" s="198" t="s">
        <v>265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198" t="s">
        <v>71</v>
      </c>
      <c r="D36" s="206"/>
      <c r="E36" s="206"/>
      <c r="F36" s="206"/>
      <c r="G36" s="52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45" priority="1" stopIfTrue="1" operator="between">
      <formula>1</formula>
      <formula>300</formula>
    </cfRule>
    <cfRule type="cellIs" dxfId="44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 xr:uid="{00000000-0002-0000-03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 xr:uid="{6DC4C155-E2DF-484F-B376-62690301B63D}">
      <formula1>"40,45,49,55,59,64,71,76,81,+81,'+81,81+,87,+87,'+87,87+,49,55,61,67,73,81,89,96,102,+102,'+102,102+,109,+109,'+109,109+"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pageSetUpPr autoPageBreaks="0" fitToPage="1"/>
  </sheetPr>
  <dimension ref="A1:Y40"/>
  <sheetViews>
    <sheetView showGridLines="0" showRowColHeaders="0" showZeros="0" showOutlineSymbols="0" topLeftCell="A8" zoomScaleSheetLayoutView="75" workbookViewId="0">
      <selection activeCell="C16" sqref="C16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43792</v>
      </c>
      <c r="S5" s="143" t="s">
        <v>25</v>
      </c>
      <c r="T5" s="110">
        <v>5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61">
        <v>55</v>
      </c>
      <c r="B9" s="154">
        <v>49.02</v>
      </c>
      <c r="C9" s="155" t="s">
        <v>156</v>
      </c>
      <c r="D9" s="156">
        <v>38688</v>
      </c>
      <c r="E9" s="157"/>
      <c r="F9" s="158" t="s">
        <v>185</v>
      </c>
      <c r="G9" s="158" t="s">
        <v>61</v>
      </c>
      <c r="H9" s="190">
        <v>-42</v>
      </c>
      <c r="I9" s="196" t="s">
        <v>196</v>
      </c>
      <c r="J9" s="196" t="s">
        <v>196</v>
      </c>
      <c r="K9" s="197" t="s">
        <v>196</v>
      </c>
      <c r="L9" s="194" t="s">
        <v>196</v>
      </c>
      <c r="M9" s="194" t="s">
        <v>196</v>
      </c>
      <c r="N9" s="74">
        <f t="shared" ref="N9:N24" si="0">IF(MAX(H9:J9)&lt;0,0,TRUNC(MAX(H9:J9)/1)*1)</f>
        <v>0</v>
      </c>
      <c r="O9" s="74">
        <f t="shared" ref="O9:O24" si="1">IF(MAX(K9:M9)&lt;0,0,TRUNC(MAX(K9:M9)/1)*1)</f>
        <v>0</v>
      </c>
      <c r="P9" s="74">
        <f t="shared" ref="P9:P23" si="2">IF(N9=0,0,IF(O9=0,0,SUM(N9:O9)))</f>
        <v>0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0</v>
      </c>
      <c r="R9" s="75" t="str">
        <f>IF(OR(D9="",B9="",V9=""),"",IF(OR(C9="UM",C9="JM",C9="SM",C9="UK",C9="JK",C9="SK"),"",Q9*(IF(ABS(1900-YEAR((V9+1)-D9))&lt;29,0,(VLOOKUP((YEAR(V9)-YEAR(D9)),'Meltzer-Malone'!$A$3:$B$63,2))))))</f>
        <v/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1.5591492942337306</v>
      </c>
      <c r="V9" s="134">
        <f>R5</f>
        <v>43792</v>
      </c>
      <c r="W9" s="121"/>
      <c r="X9" s="121"/>
    </row>
    <row r="10" spans="1:24" s="12" customFormat="1" ht="20" customHeight="1" x14ac:dyDescent="0.3">
      <c r="A10" s="145">
        <v>71</v>
      </c>
      <c r="B10" s="146">
        <v>67.099999999999994</v>
      </c>
      <c r="C10" s="147" t="s">
        <v>154</v>
      </c>
      <c r="D10" s="148">
        <v>36677</v>
      </c>
      <c r="E10" s="159"/>
      <c r="F10" s="160" t="s">
        <v>186</v>
      </c>
      <c r="G10" s="150" t="s">
        <v>59</v>
      </c>
      <c r="H10" s="185">
        <v>50</v>
      </c>
      <c r="I10" s="186">
        <v>-55</v>
      </c>
      <c r="J10" s="186">
        <v>-55</v>
      </c>
      <c r="K10" s="185">
        <v>65</v>
      </c>
      <c r="L10" s="120">
        <v>70</v>
      </c>
      <c r="M10" s="120">
        <v>-73</v>
      </c>
      <c r="N10" s="74">
        <f t="shared" si="0"/>
        <v>50</v>
      </c>
      <c r="O10" s="74">
        <f t="shared" si="1"/>
        <v>70</v>
      </c>
      <c r="P10" s="74">
        <f t="shared" si="2"/>
        <v>120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151.57352757763894</v>
      </c>
      <c r="R10" s="75" t="str">
        <f>IF(OR(D10="",B10="",V10=""),"",IF(OR(C10="UM",C10="JM",C10="SM",C10="UK",C10="JK",C10="SK"),"",Q10*(IF(ABS(1900-YEAR((V10+1)-D10))&lt;29,0,(VLOOKUP((YEAR(V10)-YEAR(D10)),'Meltzer-Malone'!$A$3:$B$63,2))))))</f>
        <v/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1.2631127298136577</v>
      </c>
      <c r="V10" s="134">
        <f>R5</f>
        <v>43792</v>
      </c>
      <c r="W10" s="121"/>
      <c r="X10" s="121"/>
    </row>
    <row r="11" spans="1:24" s="12" customFormat="1" ht="20" customHeight="1" x14ac:dyDescent="0.3">
      <c r="A11" s="145">
        <v>81</v>
      </c>
      <c r="B11" s="146">
        <v>76.34</v>
      </c>
      <c r="C11" s="147" t="s">
        <v>154</v>
      </c>
      <c r="D11" s="148">
        <v>36972</v>
      </c>
      <c r="E11" s="159"/>
      <c r="F11" s="160" t="s">
        <v>187</v>
      </c>
      <c r="G11" s="150" t="s">
        <v>55</v>
      </c>
      <c r="H11" s="185">
        <v>49</v>
      </c>
      <c r="I11" s="186">
        <v>53</v>
      </c>
      <c r="J11" s="186">
        <v>55</v>
      </c>
      <c r="K11" s="185">
        <v>69</v>
      </c>
      <c r="L11" s="120">
        <v>74</v>
      </c>
      <c r="M11" s="120">
        <v>77</v>
      </c>
      <c r="N11" s="74">
        <f t="shared" si="0"/>
        <v>55</v>
      </c>
      <c r="O11" s="74">
        <f t="shared" si="1"/>
        <v>77</v>
      </c>
      <c r="P11" s="74">
        <f t="shared" si="2"/>
        <v>132</v>
      </c>
      <c r="Q11" s="75">
        <f t="shared" si="3"/>
        <v>155.91352604989913</v>
      </c>
      <c r="R11" s="75" t="str">
        <f>IF(OR(D11="",B11="",V11=""),"",IF(OR(C11="UM",C11="JM",C11="SM",C11="UK",C11="JK",C11="SK"),"",Q11*(IF(ABS(1900-YEAR((V11+1)-D11))&lt;29,0,(VLOOKUP((YEAR(V11)-YEAR(D11)),'Meltzer-Malone'!$A$3:$B$63,2))))))</f>
        <v/>
      </c>
      <c r="S11" s="79"/>
      <c r="T11" s="80" t="s">
        <v>197</v>
      </c>
      <c r="U11" s="78">
        <f t="shared" si="4"/>
        <v>1.1811630761355996</v>
      </c>
      <c r="V11" s="134">
        <f>R5</f>
        <v>43792</v>
      </c>
      <c r="W11" s="121"/>
      <c r="X11" s="121"/>
    </row>
    <row r="12" spans="1:24" s="12" customFormat="1" ht="20" customHeight="1" x14ac:dyDescent="0.3">
      <c r="A12" s="161">
        <v>71</v>
      </c>
      <c r="B12" s="154">
        <v>69.02</v>
      </c>
      <c r="C12" s="155" t="s">
        <v>154</v>
      </c>
      <c r="D12" s="156">
        <v>37069</v>
      </c>
      <c r="E12" s="157"/>
      <c r="F12" s="158" t="s">
        <v>188</v>
      </c>
      <c r="G12" s="158" t="s">
        <v>60</v>
      </c>
      <c r="H12" s="190">
        <v>35</v>
      </c>
      <c r="I12" s="191">
        <v>-38</v>
      </c>
      <c r="J12" s="191">
        <v>40</v>
      </c>
      <c r="K12" s="190">
        <v>45</v>
      </c>
      <c r="L12" s="125">
        <v>50</v>
      </c>
      <c r="M12" s="120">
        <v>53</v>
      </c>
      <c r="N12" s="74">
        <f t="shared" si="0"/>
        <v>40</v>
      </c>
      <c r="O12" s="74">
        <f t="shared" si="1"/>
        <v>53</v>
      </c>
      <c r="P12" s="74">
        <f t="shared" si="2"/>
        <v>93</v>
      </c>
      <c r="Q12" s="75">
        <f t="shared" si="3"/>
        <v>115.64696383303645</v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>
        <f t="shared" si="4"/>
        <v>1.2435157401401769</v>
      </c>
      <c r="V12" s="134">
        <f>R5</f>
        <v>43792</v>
      </c>
      <c r="W12" s="121"/>
      <c r="X12" s="121"/>
    </row>
    <row r="13" spans="1:24" s="12" customFormat="1" ht="20" customHeight="1" x14ac:dyDescent="0.3">
      <c r="A13" s="161"/>
      <c r="B13" s="154"/>
      <c r="C13" s="155"/>
      <c r="D13" s="156"/>
      <c r="E13" s="157"/>
      <c r="F13" s="158"/>
      <c r="G13" s="158"/>
      <c r="H13" s="190"/>
      <c r="I13" s="191"/>
      <c r="J13" s="191"/>
      <c r="K13" s="190"/>
      <c r="L13" s="120"/>
      <c r="M13" s="120"/>
      <c r="N13" s="74">
        <f t="shared" si="0"/>
        <v>0</v>
      </c>
      <c r="O13" s="74">
        <f t="shared" si="1"/>
        <v>0</v>
      </c>
      <c r="P13" s="74">
        <f t="shared" si="2"/>
        <v>0</v>
      </c>
      <c r="Q13" s="75" t="str">
        <f t="shared" si="3"/>
        <v/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 t="str">
        <f t="shared" si="4"/>
        <v/>
      </c>
      <c r="V13" s="134">
        <f>R5</f>
        <v>43792</v>
      </c>
      <c r="W13" s="121"/>
      <c r="X13" s="121"/>
    </row>
    <row r="14" spans="1:24" s="12" customFormat="1" ht="20" customHeight="1" x14ac:dyDescent="0.3">
      <c r="A14" s="145">
        <v>71</v>
      </c>
      <c r="B14" s="146">
        <v>64.040000000000006</v>
      </c>
      <c r="C14" s="147" t="s">
        <v>156</v>
      </c>
      <c r="D14" s="148">
        <v>38060</v>
      </c>
      <c r="E14" s="159"/>
      <c r="F14" s="160" t="s">
        <v>189</v>
      </c>
      <c r="G14" s="150" t="s">
        <v>59</v>
      </c>
      <c r="H14" s="185">
        <v>50</v>
      </c>
      <c r="I14" s="186">
        <v>55</v>
      </c>
      <c r="J14" s="186">
        <v>57</v>
      </c>
      <c r="K14" s="185">
        <v>65</v>
      </c>
      <c r="L14" s="120">
        <v>-72</v>
      </c>
      <c r="M14" s="194" t="s">
        <v>196</v>
      </c>
      <c r="N14" s="74">
        <f t="shared" si="0"/>
        <v>57</v>
      </c>
      <c r="O14" s="74">
        <f t="shared" si="1"/>
        <v>65</v>
      </c>
      <c r="P14" s="74">
        <f t="shared" si="2"/>
        <v>122</v>
      </c>
      <c r="Q14" s="75">
        <f t="shared" si="3"/>
        <v>158.32651936330069</v>
      </c>
      <c r="R14" s="75" t="str">
        <f>IF(OR(D14="",B14="",V14=""),"",IF(OR(C14="UM",C14="JM",C14="SM",C14="UK",C14="JK",C14="SK"),"",Q14*(IF(ABS(1900-YEAR((V14+1)-D14))&lt;29,0,(VLOOKUP((YEAR(V14)-YEAR(D14)),'Meltzer-Malone'!$A$3:$B$63,2))))))</f>
        <v/>
      </c>
      <c r="S14" s="79"/>
      <c r="T14" s="80" t="s">
        <v>20</v>
      </c>
      <c r="U14" s="78">
        <f t="shared" si="4"/>
        <v>1.297758355436891</v>
      </c>
      <c r="V14" s="134">
        <f>R5</f>
        <v>43792</v>
      </c>
      <c r="W14" s="121"/>
      <c r="X14" s="121"/>
    </row>
    <row r="15" spans="1:24" s="12" customFormat="1" ht="20" customHeight="1" x14ac:dyDescent="0.3">
      <c r="A15" s="152">
        <v>59</v>
      </c>
      <c r="B15" s="146">
        <v>58.64</v>
      </c>
      <c r="C15" s="147" t="s">
        <v>156</v>
      </c>
      <c r="D15" s="148">
        <v>37315</v>
      </c>
      <c r="E15" s="159"/>
      <c r="F15" s="160" t="s">
        <v>190</v>
      </c>
      <c r="G15" s="150" t="s">
        <v>60</v>
      </c>
      <c r="H15" s="185">
        <v>56</v>
      </c>
      <c r="I15" s="186">
        <v>60</v>
      </c>
      <c r="J15" s="193" t="s">
        <v>196</v>
      </c>
      <c r="K15" s="185">
        <v>66</v>
      </c>
      <c r="L15" s="120">
        <v>70</v>
      </c>
      <c r="M15" s="194" t="s">
        <v>196</v>
      </c>
      <c r="N15" s="74">
        <f t="shared" si="0"/>
        <v>60</v>
      </c>
      <c r="O15" s="74">
        <f t="shared" si="1"/>
        <v>70</v>
      </c>
      <c r="P15" s="74">
        <f t="shared" si="2"/>
        <v>130</v>
      </c>
      <c r="Q15" s="75">
        <f t="shared" si="3"/>
        <v>178.2667331322107</v>
      </c>
      <c r="R15" s="75" t="str">
        <f>IF(OR(D15="",B15="",V15=""),"",IF(OR(C15="UM",C15="JM",C15="SM",C15="UK",C15="JK",C15="SK"),"",Q15*(IF(ABS(1900-YEAR((V15+1)-D15))&lt;29,0,(VLOOKUP((YEAR(V15)-YEAR(D15)),'Meltzer-Malone'!$A$3:$B$63,2))))))</f>
        <v/>
      </c>
      <c r="S15" s="79"/>
      <c r="T15" s="80"/>
      <c r="U15" s="78">
        <f t="shared" si="4"/>
        <v>1.371282562555467</v>
      </c>
      <c r="V15" s="134">
        <f>R5</f>
        <v>43792</v>
      </c>
      <c r="W15" s="121"/>
      <c r="X15" s="121"/>
    </row>
    <row r="16" spans="1:24" s="12" customFormat="1" ht="20" customHeight="1" x14ac:dyDescent="0.3">
      <c r="A16" s="152">
        <v>55</v>
      </c>
      <c r="B16" s="146">
        <v>53.78</v>
      </c>
      <c r="C16" s="147" t="s">
        <v>154</v>
      </c>
      <c r="D16" s="148">
        <v>36561</v>
      </c>
      <c r="E16" s="159"/>
      <c r="F16" s="160" t="s">
        <v>191</v>
      </c>
      <c r="G16" s="150" t="s">
        <v>55</v>
      </c>
      <c r="H16" s="192">
        <v>-64</v>
      </c>
      <c r="I16" s="186">
        <v>64</v>
      </c>
      <c r="J16" s="186">
        <v>-71</v>
      </c>
      <c r="K16" s="185">
        <v>74</v>
      </c>
      <c r="L16" s="194" t="s">
        <v>196</v>
      </c>
      <c r="M16" s="194" t="s">
        <v>196</v>
      </c>
      <c r="N16" s="74">
        <f t="shared" si="0"/>
        <v>64</v>
      </c>
      <c r="O16" s="74">
        <f t="shared" si="1"/>
        <v>74</v>
      </c>
      <c r="P16" s="74">
        <f t="shared" si="2"/>
        <v>138</v>
      </c>
      <c r="Q16" s="75">
        <f t="shared" si="3"/>
        <v>200.79064419649279</v>
      </c>
      <c r="R16" s="75" t="str">
        <f>IF(OR(D16="",B16="",V16=""),"",IF(OR(C16="UM",C16="JM",C16="SM",C16="UK",C16="JK",C16="SK"),"",Q16*(IF(ABS(1900-YEAR((V16+1)-D16))&lt;29,0,(VLOOKUP((YEAR(V16)-YEAR(D16)),'Meltzer-Malone'!$A$3:$B$63,2))))))</f>
        <v/>
      </c>
      <c r="S16" s="79"/>
      <c r="T16" s="80"/>
      <c r="U16" s="78">
        <f t="shared" si="4"/>
        <v>1.4550046680905275</v>
      </c>
      <c r="V16" s="134">
        <f>R5</f>
        <v>43792</v>
      </c>
      <c r="W16" s="121"/>
      <c r="X16" s="121"/>
    </row>
    <row r="17" spans="1:25" s="12" customFormat="1" ht="20" customHeight="1" x14ac:dyDescent="0.3">
      <c r="A17" s="153" t="s">
        <v>202</v>
      </c>
      <c r="B17" s="154">
        <v>82.78</v>
      </c>
      <c r="C17" s="155" t="s">
        <v>156</v>
      </c>
      <c r="D17" s="156">
        <v>38134</v>
      </c>
      <c r="E17" s="157"/>
      <c r="F17" s="158" t="s">
        <v>192</v>
      </c>
      <c r="G17" s="158" t="s">
        <v>61</v>
      </c>
      <c r="H17" s="190">
        <v>-58</v>
      </c>
      <c r="I17" s="191">
        <v>58</v>
      </c>
      <c r="J17" s="191">
        <v>61</v>
      </c>
      <c r="K17" s="190">
        <v>68</v>
      </c>
      <c r="L17" s="120">
        <v>-71</v>
      </c>
      <c r="M17" s="120">
        <v>71</v>
      </c>
      <c r="N17" s="74">
        <f t="shared" si="0"/>
        <v>61</v>
      </c>
      <c r="O17" s="74">
        <f t="shared" si="1"/>
        <v>71</v>
      </c>
      <c r="P17" s="74">
        <f t="shared" si="2"/>
        <v>132</v>
      </c>
      <c r="Q17" s="75">
        <f t="shared" si="3"/>
        <v>150.35194949079764</v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/>
      <c r="U17" s="78">
        <f t="shared" si="4"/>
        <v>1.1390299203848306</v>
      </c>
      <c r="V17" s="134">
        <f>R5</f>
        <v>43792</v>
      </c>
      <c r="W17" s="121"/>
      <c r="X17" s="121"/>
    </row>
    <row r="18" spans="1:25" s="12" customFormat="1" ht="20" customHeight="1" x14ac:dyDescent="0.3">
      <c r="A18" s="112"/>
      <c r="B18" s="113"/>
      <c r="C18" s="114"/>
      <c r="D18" s="115"/>
      <c r="E18" s="116"/>
      <c r="F18" s="117"/>
      <c r="G18" s="118"/>
      <c r="H18" s="122"/>
      <c r="I18" s="123"/>
      <c r="J18" s="124"/>
      <c r="K18" s="119"/>
      <c r="L18" s="120"/>
      <c r="M18" s="120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 t="str">
        <f t="shared" si="4"/>
        <v/>
      </c>
      <c r="V18" s="134">
        <f>R5</f>
        <v>43792</v>
      </c>
      <c r="W18" s="121"/>
      <c r="X18" s="121"/>
    </row>
    <row r="19" spans="1:25" s="12" customFormat="1" ht="20" customHeight="1" x14ac:dyDescent="0.3">
      <c r="A19" s="112"/>
      <c r="B19" s="113"/>
      <c r="C19" s="114"/>
      <c r="D19" s="115"/>
      <c r="E19" s="116"/>
      <c r="F19" s="117"/>
      <c r="G19" s="118"/>
      <c r="H19" s="122"/>
      <c r="I19" s="123"/>
      <c r="J19" s="124"/>
      <c r="K19" s="119"/>
      <c r="L19" s="120"/>
      <c r="M19" s="120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 t="str">
        <f t="shared" si="4"/>
        <v/>
      </c>
      <c r="V19" s="134">
        <f>R5</f>
        <v>43792</v>
      </c>
      <c r="W19" s="121"/>
      <c r="X19" s="121"/>
    </row>
    <row r="20" spans="1:25" s="12" customFormat="1" ht="20" customHeight="1" x14ac:dyDescent="0.3">
      <c r="A20" s="112"/>
      <c r="B20" s="113"/>
      <c r="C20" s="114"/>
      <c r="D20" s="115"/>
      <c r="E20" s="116"/>
      <c r="F20" s="117"/>
      <c r="G20" s="118"/>
      <c r="H20" s="122"/>
      <c r="I20" s="123"/>
      <c r="J20" s="124"/>
      <c r="K20" s="119"/>
      <c r="L20" s="120"/>
      <c r="M20" s="120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 t="str">
        <f t="shared" si="4"/>
        <v/>
      </c>
      <c r="V20" s="134">
        <f>R5</f>
        <v>43792</v>
      </c>
      <c r="W20" s="121"/>
      <c r="X20" s="121"/>
      <c r="Y20" s="1"/>
    </row>
    <row r="21" spans="1:25" s="12" customFormat="1" ht="20" customHeight="1" x14ac:dyDescent="0.3">
      <c r="A21" s="112"/>
      <c r="B21" s="113"/>
      <c r="C21" s="114"/>
      <c r="D21" s="115"/>
      <c r="E21" s="116"/>
      <c r="F21" s="117"/>
      <c r="G21" s="118"/>
      <c r="H21" s="122"/>
      <c r="I21" s="123"/>
      <c r="J21" s="124"/>
      <c r="K21" s="119"/>
      <c r="L21" s="120"/>
      <c r="M21" s="120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 t="str">
        <f t="shared" si="4"/>
        <v/>
      </c>
      <c r="V21" s="134">
        <f>R5</f>
        <v>43792</v>
      </c>
      <c r="W21" s="121" t="s">
        <v>20</v>
      </c>
      <c r="X21" s="121"/>
      <c r="Y21" s="1"/>
    </row>
    <row r="22" spans="1:25" s="12" customFormat="1" ht="20" customHeight="1" x14ac:dyDescent="0.3">
      <c r="A22" s="112"/>
      <c r="B22" s="113"/>
      <c r="C22" s="114"/>
      <c r="D22" s="115"/>
      <c r="E22" s="116"/>
      <c r="F22" s="117"/>
      <c r="G22" s="118"/>
      <c r="H22" s="122"/>
      <c r="I22" s="123"/>
      <c r="J22" s="124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43792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43792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43792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84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87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70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5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113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106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206" t="s">
        <v>71</v>
      </c>
      <c r="D35" s="206"/>
      <c r="E35" s="206"/>
      <c r="F35" s="206"/>
      <c r="G35" s="52" t="s">
        <v>22</v>
      </c>
      <c r="H35" s="198" t="s">
        <v>201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11 H12:L14 H16:L24 L15 M12:M24">
    <cfRule type="cellIs" dxfId="43" priority="3" stopIfTrue="1" operator="between">
      <formula>1</formula>
      <formula>300</formula>
    </cfRule>
    <cfRule type="cellIs" dxfId="42" priority="4" stopIfTrue="1" operator="lessThanOrEqual">
      <formula>0</formula>
    </cfRule>
  </conditionalFormatting>
  <conditionalFormatting sqref="H15:K15">
    <cfRule type="cellIs" dxfId="41" priority="1" stopIfTrue="1" operator="between">
      <formula>1</formula>
      <formula>300</formula>
    </cfRule>
    <cfRule type="cellIs" dxfId="4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 xr:uid="{00000000-0002-0000-04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C9:C24" xr:uid="{00000000-0002-0000-04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>
    <pageSetUpPr autoPageBreaks="0" fitToPage="1"/>
  </sheetPr>
  <dimension ref="A1:Y40"/>
  <sheetViews>
    <sheetView showGridLines="0" showRowColHeaders="0" showZeros="0" showOutlineSymbols="0" topLeftCell="A10" zoomScaleSheetLayoutView="75" workbookViewId="0">
      <selection activeCell="H21" sqref="H21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43792</v>
      </c>
      <c r="S5" s="143" t="s">
        <v>25</v>
      </c>
      <c r="T5" s="110">
        <v>6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45">
        <v>61</v>
      </c>
      <c r="B9" s="146">
        <v>55.92</v>
      </c>
      <c r="C9" s="147" t="s">
        <v>169</v>
      </c>
      <c r="D9" s="148">
        <v>38892</v>
      </c>
      <c r="E9" s="149"/>
      <c r="F9" s="163" t="s">
        <v>170</v>
      </c>
      <c r="G9" s="150" t="s">
        <v>61</v>
      </c>
      <c r="H9" s="187">
        <v>45</v>
      </c>
      <c r="I9" s="188">
        <v>-48</v>
      </c>
      <c r="J9" s="188">
        <v>48</v>
      </c>
      <c r="K9" s="187">
        <v>60</v>
      </c>
      <c r="L9" s="120">
        <v>63</v>
      </c>
      <c r="M9" s="120">
        <v>-65</v>
      </c>
      <c r="N9" s="74">
        <f t="shared" ref="N9:N24" si="0">IF(MAX(H9:J9)&lt;0,0,TRUNC(MAX(H9:J9)/1)*1)</f>
        <v>48</v>
      </c>
      <c r="O9" s="74">
        <f t="shared" ref="O9:O24" si="1">IF(MAX(K9:M9)&lt;0,0,TRUNC(MAX(K9:M9)/1)*1)</f>
        <v>63</v>
      </c>
      <c r="P9" s="74">
        <f t="shared" ref="P9:P23" si="2">IF(N9=0,0,IF(O9=0,0,SUM(N9:O9)))</f>
        <v>111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170.16029629754598</v>
      </c>
      <c r="R9" s="75" t="str">
        <f>IF(OR(D9="",B9="",V9=""),"",IF(OR(C9="UM",C9="JM",C9="SM",C9="UK",C9="JK",C9="SK"),"",Q9*(IF(ABS(1900-YEAR((V9+1)-D9))&lt;29,0,(VLOOKUP((YEAR(V9)-YEAR(D9)),'Meltzer-Malone'!$A$3:$B$63,2))))))</f>
        <v/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1.5329756423202341</v>
      </c>
      <c r="V9" s="134">
        <f>R5</f>
        <v>43792</v>
      </c>
      <c r="W9" s="121"/>
      <c r="X9" s="121"/>
    </row>
    <row r="10" spans="1:24" s="12" customFormat="1" ht="20" customHeight="1" x14ac:dyDescent="0.3">
      <c r="A10" s="152">
        <v>89</v>
      </c>
      <c r="B10" s="146">
        <v>86.34</v>
      </c>
      <c r="C10" s="147" t="s">
        <v>171</v>
      </c>
      <c r="D10" s="148">
        <v>37222</v>
      </c>
      <c r="E10" s="149"/>
      <c r="F10" s="150" t="s">
        <v>172</v>
      </c>
      <c r="G10" s="150" t="s">
        <v>62</v>
      </c>
      <c r="H10" s="185">
        <v>90</v>
      </c>
      <c r="I10" s="186">
        <v>95</v>
      </c>
      <c r="J10" s="186">
        <v>100</v>
      </c>
      <c r="K10" s="185">
        <v>-115</v>
      </c>
      <c r="L10" s="120">
        <v>115</v>
      </c>
      <c r="M10" s="120">
        <v>118</v>
      </c>
      <c r="N10" s="74">
        <f t="shared" si="0"/>
        <v>100</v>
      </c>
      <c r="O10" s="74">
        <f t="shared" si="1"/>
        <v>118</v>
      </c>
      <c r="P10" s="74">
        <f t="shared" si="2"/>
        <v>218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256.93799175881918</v>
      </c>
      <c r="R10" s="75" t="str">
        <f>IF(OR(D10="",B10="",V10=""),"",IF(OR(C10="UM",C10="JM",C10="SM",C10="UK",C10="JK",C10="SK"),"",Q10*(IF(ABS(1900-YEAR((V10+1)-D10))&lt;29,0,(VLOOKUP((YEAR(V10)-YEAR(D10)),'Meltzer-Malone'!$A$3:$B$63,2))))))</f>
        <v/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1.1786146410955007</v>
      </c>
      <c r="V10" s="134">
        <f>R5</f>
        <v>43792</v>
      </c>
      <c r="W10" s="121"/>
      <c r="X10" s="121"/>
    </row>
    <row r="11" spans="1:24" s="12" customFormat="1" ht="20" customHeight="1" x14ac:dyDescent="0.3">
      <c r="A11" s="152">
        <v>81</v>
      </c>
      <c r="B11" s="146">
        <v>78.959999999999994</v>
      </c>
      <c r="C11" s="147" t="s">
        <v>173</v>
      </c>
      <c r="D11" s="148">
        <v>36700</v>
      </c>
      <c r="E11" s="159"/>
      <c r="F11" s="160" t="s">
        <v>158</v>
      </c>
      <c r="G11" s="150" t="s">
        <v>60</v>
      </c>
      <c r="H11" s="185">
        <v>53</v>
      </c>
      <c r="I11" s="186">
        <v>-57</v>
      </c>
      <c r="J11" s="186">
        <v>-57</v>
      </c>
      <c r="K11" s="185">
        <v>55</v>
      </c>
      <c r="L11" s="120">
        <v>60</v>
      </c>
      <c r="M11" s="120">
        <v>66</v>
      </c>
      <c r="N11" s="74">
        <f t="shared" si="0"/>
        <v>53</v>
      </c>
      <c r="O11" s="74">
        <f t="shared" si="1"/>
        <v>66</v>
      </c>
      <c r="P11" s="74">
        <f t="shared" si="2"/>
        <v>119</v>
      </c>
      <c r="Q11" s="75">
        <f t="shared" si="3"/>
        <v>146.56504311488257</v>
      </c>
      <c r="R11" s="75">
        <f>IF(OR(D11="",B11="",V11=""),"",IF(OR(C11="UM",C11="JM",C11="SM",C11="UK",C11="JK",C11="SK"),"",Q11*(IF(ABS(1900-YEAR((V11+1)-D11))&lt;29,0,(VLOOKUP((YEAR(V11)-YEAR(D11)),'Meltzer-Malone'!$A$3:$B$63,2))))))</f>
        <v>0</v>
      </c>
      <c r="S11" s="79"/>
      <c r="T11" s="80"/>
      <c r="U11" s="78">
        <f t="shared" si="4"/>
        <v>1.2316390177721224</v>
      </c>
      <c r="V11" s="134">
        <f>R5</f>
        <v>43792</v>
      </c>
      <c r="W11" s="121"/>
      <c r="X11" s="121"/>
    </row>
    <row r="12" spans="1:24" s="12" customFormat="1" ht="20" customHeight="1" x14ac:dyDescent="0.3">
      <c r="A12" s="152"/>
      <c r="B12" s="146"/>
      <c r="C12" s="147"/>
      <c r="D12" s="148"/>
      <c r="E12" s="149"/>
      <c r="F12" s="150"/>
      <c r="G12" s="150"/>
      <c r="H12" s="185"/>
      <c r="I12" s="186"/>
      <c r="J12" s="186"/>
      <c r="K12" s="185"/>
      <c r="L12" s="125"/>
      <c r="M12" s="120"/>
      <c r="N12" s="74">
        <f t="shared" si="0"/>
        <v>0</v>
      </c>
      <c r="O12" s="74">
        <f t="shared" si="1"/>
        <v>0</v>
      </c>
      <c r="P12" s="74">
        <f t="shared" si="2"/>
        <v>0</v>
      </c>
      <c r="Q12" s="75" t="str">
        <f t="shared" si="3"/>
        <v/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 t="str">
        <f t="shared" si="4"/>
        <v/>
      </c>
      <c r="V12" s="134">
        <f>R5</f>
        <v>43792</v>
      </c>
      <c r="W12" s="121"/>
      <c r="X12" s="121"/>
    </row>
    <row r="13" spans="1:24" s="12" customFormat="1" ht="20" customHeight="1" x14ac:dyDescent="0.3">
      <c r="A13" s="152">
        <v>81</v>
      </c>
      <c r="B13" s="146">
        <v>75.34</v>
      </c>
      <c r="C13" s="147" t="s">
        <v>171</v>
      </c>
      <c r="D13" s="148">
        <v>36849</v>
      </c>
      <c r="E13" s="149"/>
      <c r="F13" s="150" t="s">
        <v>174</v>
      </c>
      <c r="G13" s="150" t="s">
        <v>62</v>
      </c>
      <c r="H13" s="185">
        <v>90</v>
      </c>
      <c r="I13" s="186">
        <v>95</v>
      </c>
      <c r="J13" s="186">
        <v>-97</v>
      </c>
      <c r="K13" s="185">
        <v>108</v>
      </c>
      <c r="L13" s="120">
        <v>113</v>
      </c>
      <c r="M13" s="120">
        <v>-116</v>
      </c>
      <c r="N13" s="74">
        <f t="shared" si="0"/>
        <v>95</v>
      </c>
      <c r="O13" s="74">
        <f t="shared" si="1"/>
        <v>113</v>
      </c>
      <c r="P13" s="74">
        <f t="shared" si="2"/>
        <v>208</v>
      </c>
      <c r="Q13" s="75">
        <f t="shared" si="3"/>
        <v>262.7192243235304</v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>
        <f t="shared" si="4"/>
        <v>1.2630731938631268</v>
      </c>
      <c r="V13" s="134">
        <f>R5</f>
        <v>43792</v>
      </c>
      <c r="W13" s="121"/>
      <c r="X13" s="121"/>
    </row>
    <row r="14" spans="1:24" s="12" customFormat="1" ht="20" customHeight="1" x14ac:dyDescent="0.3">
      <c r="A14" s="152">
        <v>61</v>
      </c>
      <c r="B14" s="146">
        <v>60.36</v>
      </c>
      <c r="C14" s="147" t="s">
        <v>171</v>
      </c>
      <c r="D14" s="148">
        <v>36879</v>
      </c>
      <c r="E14" s="149"/>
      <c r="F14" s="150" t="s">
        <v>175</v>
      </c>
      <c r="G14" s="150" t="s">
        <v>55</v>
      </c>
      <c r="H14" s="185">
        <v>80</v>
      </c>
      <c r="I14" s="186">
        <v>85</v>
      </c>
      <c r="J14" s="193" t="s">
        <v>196</v>
      </c>
      <c r="K14" s="185">
        <v>100</v>
      </c>
      <c r="L14" s="120">
        <v>105</v>
      </c>
      <c r="M14" s="194" t="s">
        <v>196</v>
      </c>
      <c r="N14" s="74">
        <f t="shared" si="0"/>
        <v>85</v>
      </c>
      <c r="O14" s="74">
        <f t="shared" si="1"/>
        <v>105</v>
      </c>
      <c r="P14" s="74">
        <f t="shared" si="2"/>
        <v>190</v>
      </c>
      <c r="Q14" s="75">
        <f t="shared" si="3"/>
        <v>275.63152319765203</v>
      </c>
      <c r="R14" s="75" t="str">
        <f>IF(OR(D14="",B14="",V14=""),"",IF(OR(C14="UM",C14="JM",C14="SM",C14="UK",C14="JK",C14="SK"),"",Q14*(IF(ABS(1900-YEAR((V14+1)-D14))&lt;29,0,(VLOOKUP((YEAR(V14)-YEAR(D14)),'Meltzer-Malone'!$A$3:$B$63,2))))))</f>
        <v/>
      </c>
      <c r="S14" s="79"/>
      <c r="T14" s="80" t="s">
        <v>20</v>
      </c>
      <c r="U14" s="78">
        <f t="shared" si="4"/>
        <v>1.4506922273560632</v>
      </c>
      <c r="V14" s="134">
        <f>R5</f>
        <v>43792</v>
      </c>
      <c r="W14" s="121"/>
      <c r="X14" s="121"/>
    </row>
    <row r="15" spans="1:24" s="12" customFormat="1" ht="20" customHeight="1" x14ac:dyDescent="0.3">
      <c r="A15" s="161">
        <v>73</v>
      </c>
      <c r="B15" s="154">
        <v>67.2</v>
      </c>
      <c r="C15" s="155" t="s">
        <v>173</v>
      </c>
      <c r="D15" s="156">
        <v>36958</v>
      </c>
      <c r="E15" s="157"/>
      <c r="F15" s="158" t="s">
        <v>160</v>
      </c>
      <c r="G15" s="158" t="s">
        <v>60</v>
      </c>
      <c r="H15" s="190">
        <v>52</v>
      </c>
      <c r="I15" s="191">
        <v>-55</v>
      </c>
      <c r="J15" s="191">
        <v>-58</v>
      </c>
      <c r="K15" s="190">
        <v>63</v>
      </c>
      <c r="L15" s="120">
        <v>66</v>
      </c>
      <c r="M15" s="120">
        <v>-70</v>
      </c>
      <c r="N15" s="74">
        <f t="shared" si="0"/>
        <v>52</v>
      </c>
      <c r="O15" s="74">
        <f t="shared" si="1"/>
        <v>66</v>
      </c>
      <c r="P15" s="74">
        <f t="shared" si="2"/>
        <v>118</v>
      </c>
      <c r="Q15" s="75">
        <f t="shared" si="3"/>
        <v>159.43791436087619</v>
      </c>
      <c r="R15" s="75">
        <f>IF(OR(D15="",B15="",V15=""),"",IF(OR(C15="UM",C15="JM",C15="SM",C15="UK",C15="JK",C15="SK"),"",Q15*(IF(ABS(1900-YEAR((V15+1)-D15))&lt;29,0,(VLOOKUP((YEAR(V15)-YEAR(D15)),'Meltzer-Malone'!$A$3:$B$63,2))))))</f>
        <v>0</v>
      </c>
      <c r="S15" s="79"/>
      <c r="T15" s="80"/>
      <c r="U15" s="78">
        <f t="shared" si="4"/>
        <v>1.3511687657701372</v>
      </c>
      <c r="V15" s="134">
        <f>R5</f>
        <v>43792</v>
      </c>
      <c r="W15" s="121"/>
      <c r="X15" s="121"/>
    </row>
    <row r="16" spans="1:24" s="12" customFormat="1" ht="20" customHeight="1" x14ac:dyDescent="0.3">
      <c r="A16" s="152">
        <v>67</v>
      </c>
      <c r="B16" s="146">
        <v>66.64</v>
      </c>
      <c r="C16" s="147" t="s">
        <v>169</v>
      </c>
      <c r="D16" s="148">
        <v>38055</v>
      </c>
      <c r="E16" s="149"/>
      <c r="F16" s="150" t="s">
        <v>176</v>
      </c>
      <c r="G16" s="150" t="s">
        <v>61</v>
      </c>
      <c r="H16" s="185">
        <v>72</v>
      </c>
      <c r="I16" s="186">
        <v>-75</v>
      </c>
      <c r="J16" s="186">
        <v>-75</v>
      </c>
      <c r="K16" s="185">
        <v>85</v>
      </c>
      <c r="L16" s="120">
        <v>90</v>
      </c>
      <c r="M16" s="120">
        <v>-93</v>
      </c>
      <c r="N16" s="74">
        <f t="shared" si="0"/>
        <v>72</v>
      </c>
      <c r="O16" s="74">
        <f t="shared" si="1"/>
        <v>90</v>
      </c>
      <c r="P16" s="74">
        <f t="shared" si="2"/>
        <v>162</v>
      </c>
      <c r="Q16" s="75">
        <f t="shared" si="3"/>
        <v>220.04590382486955</v>
      </c>
      <c r="R16" s="75" t="str">
        <f>IF(OR(D16="",B16="",V16=""),"",IF(OR(C16="UM",C16="JM",C16="SM",C16="UK",C16="JK",C16="SK"),"",Q16*(IF(ABS(1900-YEAR((V16+1)-D16))&lt;29,0,(VLOOKUP((YEAR(V16)-YEAR(D16)),'Meltzer-Malone'!$A$3:$B$63,2))))))</f>
        <v/>
      </c>
      <c r="S16" s="79"/>
      <c r="T16" s="80"/>
      <c r="U16" s="78">
        <f t="shared" si="4"/>
        <v>1.3583080483016639</v>
      </c>
      <c r="V16" s="134">
        <f>R5</f>
        <v>43792</v>
      </c>
      <c r="W16" s="121"/>
      <c r="X16" s="121"/>
    </row>
    <row r="17" spans="1:25" s="12" customFormat="1" ht="20" customHeight="1" x14ac:dyDescent="0.3">
      <c r="A17" s="112"/>
      <c r="B17" s="113"/>
      <c r="C17" s="114"/>
      <c r="D17" s="115"/>
      <c r="E17" s="116"/>
      <c r="F17" s="117"/>
      <c r="G17" s="118"/>
      <c r="H17" s="122"/>
      <c r="I17" s="123"/>
      <c r="J17" s="124"/>
      <c r="K17" s="119"/>
      <c r="L17" s="120"/>
      <c r="M17" s="120"/>
      <c r="N17" s="74">
        <f t="shared" si="0"/>
        <v>0</v>
      </c>
      <c r="O17" s="74">
        <f t="shared" si="1"/>
        <v>0</v>
      </c>
      <c r="P17" s="74">
        <f t="shared" si="2"/>
        <v>0</v>
      </c>
      <c r="Q17" s="75" t="str">
        <f t="shared" si="3"/>
        <v/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/>
      <c r="U17" s="78" t="str">
        <f t="shared" si="4"/>
        <v/>
      </c>
      <c r="V17" s="134">
        <f>R5</f>
        <v>43792</v>
      </c>
      <c r="W17" s="121"/>
      <c r="X17" s="121"/>
    </row>
    <row r="18" spans="1:25" s="12" customFormat="1" ht="20" customHeight="1" x14ac:dyDescent="0.3">
      <c r="A18" s="112"/>
      <c r="B18" s="113"/>
      <c r="C18" s="114"/>
      <c r="D18" s="115"/>
      <c r="E18" s="116"/>
      <c r="F18" s="117"/>
      <c r="G18" s="118"/>
      <c r="H18" s="122"/>
      <c r="I18" s="123"/>
      <c r="J18" s="124"/>
      <c r="K18" s="119"/>
      <c r="L18" s="120"/>
      <c r="M18" s="120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 t="str">
        <f t="shared" si="4"/>
        <v/>
      </c>
      <c r="V18" s="134">
        <f>R5</f>
        <v>43792</v>
      </c>
      <c r="W18" s="121"/>
      <c r="X18" s="121"/>
    </row>
    <row r="19" spans="1:25" s="12" customFormat="1" ht="20" customHeight="1" x14ac:dyDescent="0.3">
      <c r="A19" s="112"/>
      <c r="B19" s="113"/>
      <c r="C19" s="114"/>
      <c r="D19" s="115"/>
      <c r="E19" s="116"/>
      <c r="F19" s="117"/>
      <c r="G19" s="118"/>
      <c r="H19" s="122"/>
      <c r="I19" s="123"/>
      <c r="J19" s="124"/>
      <c r="K19" s="119"/>
      <c r="L19" s="120"/>
      <c r="M19" s="120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 t="str">
        <f t="shared" si="4"/>
        <v/>
      </c>
      <c r="V19" s="134">
        <f>R5</f>
        <v>43792</v>
      </c>
      <c r="W19" s="121"/>
      <c r="X19" s="121"/>
    </row>
    <row r="20" spans="1:25" s="12" customFormat="1" ht="20" customHeight="1" x14ac:dyDescent="0.3">
      <c r="A20" s="112"/>
      <c r="B20" s="113"/>
      <c r="C20" s="114"/>
      <c r="D20" s="115"/>
      <c r="E20" s="116"/>
      <c r="F20" s="117"/>
      <c r="G20" s="118"/>
      <c r="H20" s="122"/>
      <c r="I20" s="123"/>
      <c r="J20" s="124"/>
      <c r="K20" s="119"/>
      <c r="L20" s="120"/>
      <c r="M20" s="120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 t="str">
        <f t="shared" si="4"/>
        <v/>
      </c>
      <c r="V20" s="134">
        <f>R5</f>
        <v>43792</v>
      </c>
      <c r="W20" s="121"/>
      <c r="X20" s="121"/>
      <c r="Y20" s="1"/>
    </row>
    <row r="21" spans="1:25" s="12" customFormat="1" ht="20" customHeight="1" x14ac:dyDescent="0.3">
      <c r="A21" s="112"/>
      <c r="B21" s="113"/>
      <c r="C21" s="114"/>
      <c r="D21" s="115"/>
      <c r="E21" s="116"/>
      <c r="F21" s="117"/>
      <c r="G21" s="118"/>
      <c r="H21" s="122"/>
      <c r="I21" s="123"/>
      <c r="J21" s="124"/>
      <c r="K21" s="119"/>
      <c r="L21" s="120"/>
      <c r="M21" s="120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 t="str">
        <f t="shared" si="4"/>
        <v/>
      </c>
      <c r="V21" s="134">
        <f>R5</f>
        <v>43792</v>
      </c>
      <c r="W21" s="121"/>
      <c r="X21" s="121"/>
      <c r="Y21" s="1"/>
    </row>
    <row r="22" spans="1:25" s="12" customFormat="1" ht="20" customHeight="1" x14ac:dyDescent="0.3">
      <c r="A22" s="112"/>
      <c r="B22" s="113"/>
      <c r="C22" s="114"/>
      <c r="D22" s="115"/>
      <c r="E22" s="116"/>
      <c r="F22" s="117"/>
      <c r="G22" s="118"/>
      <c r="H22" s="122"/>
      <c r="I22" s="123"/>
      <c r="J22" s="124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43792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43792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43792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88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81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82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97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112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206" t="s">
        <v>71</v>
      </c>
      <c r="D35" s="206"/>
      <c r="E35" s="206"/>
      <c r="F35" s="206"/>
      <c r="G35" s="52" t="s">
        <v>22</v>
      </c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39" priority="1" stopIfTrue="1" operator="between">
      <formula>1</formula>
      <formula>300</formula>
    </cfRule>
    <cfRule type="cellIs" dxfId="38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 xr:uid="{00000000-0002-0000-05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C9:C24" xr:uid="{00000000-0002-0000-05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>
    <pageSetUpPr autoPageBreaks="0" fitToPage="1"/>
  </sheetPr>
  <dimension ref="A1:Y40"/>
  <sheetViews>
    <sheetView showGridLines="0" showRowColHeaders="0" showZeros="0" showOutlineSymbols="0" topLeftCell="A11" zoomScaleSheetLayoutView="75" workbookViewId="0">
      <selection activeCell="N21" sqref="N21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43792</v>
      </c>
      <c r="S5" s="143" t="s">
        <v>25</v>
      </c>
      <c r="T5" s="110">
        <v>7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45">
        <v>81</v>
      </c>
      <c r="B9" s="146">
        <v>77.98</v>
      </c>
      <c r="C9" s="147" t="s">
        <v>169</v>
      </c>
      <c r="D9" s="148">
        <v>37831</v>
      </c>
      <c r="E9" s="149"/>
      <c r="F9" s="163" t="s">
        <v>177</v>
      </c>
      <c r="G9" s="150" t="s">
        <v>61</v>
      </c>
      <c r="H9" s="187">
        <v>81</v>
      </c>
      <c r="I9" s="188">
        <v>-84</v>
      </c>
      <c r="J9" s="188">
        <v>-84</v>
      </c>
      <c r="K9" s="187">
        <v>93</v>
      </c>
      <c r="L9" s="120">
        <v>97</v>
      </c>
      <c r="M9" s="120">
        <v>-100</v>
      </c>
      <c r="N9" s="74">
        <f t="shared" ref="N9:N24" si="0">IF(MAX(H9:J9)&lt;0,0,TRUNC(MAX(H9:J9)/1)*1)</f>
        <v>81</v>
      </c>
      <c r="O9" s="74">
        <f t="shared" ref="O9:O24" si="1">IF(MAX(K9:M9)&lt;0,0,TRUNC(MAX(K9:M9)/1)*1)</f>
        <v>97</v>
      </c>
      <c r="P9" s="74">
        <f t="shared" ref="P9:P23" si="2">IF(N9=0,0,IF(O9=0,0,SUM(N9:O9)))</f>
        <v>178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220.67601319278521</v>
      </c>
      <c r="R9" s="75" t="str">
        <f>IF(OR(D9="",B9="",V9=""),"",IF(OR(C9="UM",C9="JM",C9="SM",C9="UK",C9="JK",C9="SK"),"",Q9*(IF(ABS(1900-YEAR((V9+1)-D9))&lt;29,0,(VLOOKUP((YEAR(V9)-YEAR(D9)),'Meltzer-Malone'!$A$3:$B$63,2))))))</f>
        <v/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1.2397528831055349</v>
      </c>
      <c r="V9" s="134">
        <f>R5</f>
        <v>43792</v>
      </c>
      <c r="W9" s="121"/>
      <c r="X9" s="121"/>
    </row>
    <row r="10" spans="1:24" s="12" customFormat="1" ht="20" customHeight="1" x14ac:dyDescent="0.3">
      <c r="A10" s="152">
        <v>89</v>
      </c>
      <c r="B10" s="146">
        <v>83.92</v>
      </c>
      <c r="C10" s="147" t="s">
        <v>171</v>
      </c>
      <c r="D10" s="148">
        <v>36748</v>
      </c>
      <c r="E10" s="159"/>
      <c r="F10" s="160" t="s">
        <v>178</v>
      </c>
      <c r="G10" s="150" t="s">
        <v>60</v>
      </c>
      <c r="H10" s="185">
        <v>-88</v>
      </c>
      <c r="I10" s="186">
        <v>88</v>
      </c>
      <c r="J10" s="186">
        <v>96</v>
      </c>
      <c r="K10" s="185">
        <v>110</v>
      </c>
      <c r="L10" s="120">
        <v>116</v>
      </c>
      <c r="M10" s="120">
        <v>-120</v>
      </c>
      <c r="N10" s="74">
        <f t="shared" si="0"/>
        <v>96</v>
      </c>
      <c r="O10" s="74">
        <f t="shared" si="1"/>
        <v>116</v>
      </c>
      <c r="P10" s="74">
        <f t="shared" si="2"/>
        <v>212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253.24612058201981</v>
      </c>
      <c r="R10" s="75" t="str">
        <f>IF(OR(D10="",B10="",V10=""),"",IF(OR(C10="UM",C10="JM",C10="SM",C10="UK",C10="JK",C10="SK"),"",Q10*(IF(ABS(1900-YEAR((V10+1)-D10))&lt;29,0,(VLOOKUP((YEAR(V10)-YEAR(D10)),'Meltzer-Malone'!$A$3:$B$63,2))))))</f>
        <v/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1.1945571725566972</v>
      </c>
      <c r="V10" s="134">
        <f>R5</f>
        <v>43792</v>
      </c>
      <c r="W10" s="121"/>
      <c r="X10" s="121"/>
    </row>
    <row r="11" spans="1:24" s="12" customFormat="1" ht="20" customHeight="1" x14ac:dyDescent="0.3">
      <c r="A11" s="153">
        <v>102</v>
      </c>
      <c r="B11" s="154">
        <v>99.92</v>
      </c>
      <c r="C11" s="155" t="s">
        <v>171</v>
      </c>
      <c r="D11" s="156">
        <v>36608</v>
      </c>
      <c r="E11" s="157"/>
      <c r="F11" s="158" t="s">
        <v>179</v>
      </c>
      <c r="G11" s="158" t="s">
        <v>55</v>
      </c>
      <c r="H11" s="190">
        <v>100</v>
      </c>
      <c r="I11" s="191">
        <v>107</v>
      </c>
      <c r="J11" s="191">
        <v>-116</v>
      </c>
      <c r="K11" s="190">
        <v>130</v>
      </c>
      <c r="L11" s="120">
        <v>-136</v>
      </c>
      <c r="M11" s="120">
        <v>136</v>
      </c>
      <c r="N11" s="74">
        <f t="shared" si="0"/>
        <v>107</v>
      </c>
      <c r="O11" s="74">
        <f t="shared" si="1"/>
        <v>136</v>
      </c>
      <c r="P11" s="74">
        <f t="shared" si="2"/>
        <v>243</v>
      </c>
      <c r="Q11" s="75">
        <f t="shared" si="3"/>
        <v>269.53233954733764</v>
      </c>
      <c r="R11" s="75" t="str">
        <f>IF(OR(D11="",B11="",V11=""),"",IF(OR(C11="UM",C11="JM",C11="SM",C11="UK",C11="JK",C11="SK"),"",Q11*(IF(ABS(1900-YEAR((V11+1)-D11))&lt;29,0,(VLOOKUP((YEAR(V11)-YEAR(D11)),'Meltzer-Malone'!$A$3:$B$63,2))))))</f>
        <v/>
      </c>
      <c r="S11" s="79"/>
      <c r="T11" s="80"/>
      <c r="U11" s="78">
        <f t="shared" si="4"/>
        <v>1.1091865824993319</v>
      </c>
      <c r="V11" s="134">
        <f>R5</f>
        <v>43792</v>
      </c>
      <c r="W11" s="121"/>
      <c r="X11" s="121"/>
    </row>
    <row r="12" spans="1:24" s="12" customFormat="1" ht="20" customHeight="1" x14ac:dyDescent="0.3">
      <c r="A12" s="152">
        <v>67</v>
      </c>
      <c r="B12" s="146">
        <v>61.56</v>
      </c>
      <c r="C12" s="147" t="s">
        <v>171</v>
      </c>
      <c r="D12" s="148">
        <v>36793</v>
      </c>
      <c r="E12" s="149"/>
      <c r="F12" s="150" t="s">
        <v>180</v>
      </c>
      <c r="G12" s="150" t="s">
        <v>62</v>
      </c>
      <c r="H12" s="185">
        <v>80</v>
      </c>
      <c r="I12" s="186">
        <v>84</v>
      </c>
      <c r="J12" s="186">
        <v>86</v>
      </c>
      <c r="K12" s="185">
        <v>100</v>
      </c>
      <c r="L12" s="125">
        <v>104</v>
      </c>
      <c r="M12" s="120">
        <v>106</v>
      </c>
      <c r="N12" s="74">
        <f t="shared" si="0"/>
        <v>86</v>
      </c>
      <c r="O12" s="74">
        <f t="shared" si="1"/>
        <v>106</v>
      </c>
      <c r="P12" s="74">
        <f t="shared" si="2"/>
        <v>192</v>
      </c>
      <c r="Q12" s="75">
        <f t="shared" si="3"/>
        <v>274.77137653586379</v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>
        <f t="shared" si="4"/>
        <v>1.4311009194576239</v>
      </c>
      <c r="V12" s="134">
        <f>R5</f>
        <v>43792</v>
      </c>
      <c r="W12" s="121"/>
      <c r="X12" s="121"/>
    </row>
    <row r="13" spans="1:24" s="12" customFormat="1" ht="20" customHeight="1" x14ac:dyDescent="0.3">
      <c r="A13" s="161"/>
      <c r="B13" s="154"/>
      <c r="C13" s="155"/>
      <c r="D13" s="156"/>
      <c r="E13" s="157"/>
      <c r="F13" s="158"/>
      <c r="G13" s="158"/>
      <c r="H13" s="190"/>
      <c r="I13" s="191"/>
      <c r="J13" s="191"/>
      <c r="K13" s="190"/>
      <c r="L13" s="120"/>
      <c r="M13" s="120"/>
      <c r="N13" s="74">
        <f t="shared" si="0"/>
        <v>0</v>
      </c>
      <c r="O13" s="74">
        <f t="shared" si="1"/>
        <v>0</v>
      </c>
      <c r="P13" s="74">
        <f t="shared" si="2"/>
        <v>0</v>
      </c>
      <c r="Q13" s="75" t="str">
        <f t="shared" si="3"/>
        <v/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 t="str">
        <f t="shared" si="4"/>
        <v/>
      </c>
      <c r="V13" s="134">
        <f>R5</f>
        <v>43792</v>
      </c>
      <c r="W13" s="121"/>
      <c r="X13" s="121"/>
    </row>
    <row r="14" spans="1:24" s="12" customFormat="1" ht="20" customHeight="1" x14ac:dyDescent="0.3">
      <c r="A14" s="153" t="s">
        <v>181</v>
      </c>
      <c r="B14" s="154">
        <v>117.7</v>
      </c>
      <c r="C14" s="155" t="s">
        <v>171</v>
      </c>
      <c r="D14" s="156">
        <v>37061</v>
      </c>
      <c r="E14" s="157"/>
      <c r="F14" s="158" t="s">
        <v>203</v>
      </c>
      <c r="G14" s="158" t="s">
        <v>61</v>
      </c>
      <c r="H14" s="190">
        <v>125</v>
      </c>
      <c r="I14" s="191">
        <v>130</v>
      </c>
      <c r="J14" s="191">
        <v>135</v>
      </c>
      <c r="K14" s="190">
        <v>160</v>
      </c>
      <c r="L14" s="194" t="s">
        <v>196</v>
      </c>
      <c r="M14" s="194" t="s">
        <v>196</v>
      </c>
      <c r="N14" s="74">
        <f t="shared" si="0"/>
        <v>135</v>
      </c>
      <c r="O14" s="74">
        <f t="shared" si="1"/>
        <v>160</v>
      </c>
      <c r="P14" s="74">
        <f t="shared" si="2"/>
        <v>295</v>
      </c>
      <c r="Q14" s="75">
        <f t="shared" si="3"/>
        <v>310.78681849060052</v>
      </c>
      <c r="R14" s="75" t="str">
        <f>IF(OR(D14="",B14="",V14=""),"",IF(OR(C14="UM",C14="JM",C14="SM",C14="UK",C14="JK",C14="SK"),"",Q14*(IF(ABS(1900-YEAR((V14+1)-D14))&lt;29,0,(VLOOKUP((YEAR(V14)-YEAR(D14)),'Meltzer-Malone'!$A$3:$B$63,2))))))</f>
        <v/>
      </c>
      <c r="S14" s="79"/>
      <c r="T14" s="80" t="s">
        <v>20</v>
      </c>
      <c r="U14" s="78">
        <f t="shared" si="4"/>
        <v>1.0535146389511882</v>
      </c>
      <c r="V14" s="134">
        <f>R5</f>
        <v>43792</v>
      </c>
      <c r="W14" s="121"/>
      <c r="X14" s="121"/>
    </row>
    <row r="15" spans="1:24" s="12" customFormat="1" ht="20" customHeight="1" x14ac:dyDescent="0.3">
      <c r="A15" s="152">
        <v>67</v>
      </c>
      <c r="B15" s="146">
        <v>66.3</v>
      </c>
      <c r="C15" s="147" t="s">
        <v>171</v>
      </c>
      <c r="D15" s="148">
        <v>36529</v>
      </c>
      <c r="E15" s="159"/>
      <c r="F15" s="160" t="s">
        <v>182</v>
      </c>
      <c r="G15" s="150" t="s">
        <v>60</v>
      </c>
      <c r="H15" s="185">
        <v>-83</v>
      </c>
      <c r="I15" s="186">
        <v>83</v>
      </c>
      <c r="J15" s="186">
        <v>87</v>
      </c>
      <c r="K15" s="185">
        <v>105</v>
      </c>
      <c r="L15" s="120">
        <v>110</v>
      </c>
      <c r="M15" s="120">
        <v>-115</v>
      </c>
      <c r="N15" s="74">
        <f t="shared" si="0"/>
        <v>87</v>
      </c>
      <c r="O15" s="74">
        <f t="shared" si="1"/>
        <v>110</v>
      </c>
      <c r="P15" s="74">
        <f t="shared" si="2"/>
        <v>197</v>
      </c>
      <c r="Q15" s="75">
        <f t="shared" si="3"/>
        <v>268.45607578600948</v>
      </c>
      <c r="R15" s="75" t="str">
        <f>IF(OR(D15="",B15="",V15=""),"",IF(OR(C15="UM",C15="JM",C15="SM",C15="UK",C15="JK",C15="SK"),"",Q15*(IF(ABS(1900-YEAR((V15+1)-D15))&lt;29,0,(VLOOKUP((YEAR(V15)-YEAR(D15)),'Meltzer-Malone'!$A$3:$B$63,2))))))</f>
        <v/>
      </c>
      <c r="S15" s="79"/>
      <c r="T15" s="80"/>
      <c r="U15" s="78">
        <f t="shared" si="4"/>
        <v>1.3627211968832968</v>
      </c>
      <c r="V15" s="134">
        <f>R5</f>
        <v>43792</v>
      </c>
      <c r="W15" s="121"/>
      <c r="X15" s="121"/>
    </row>
    <row r="16" spans="1:24" s="12" customFormat="1" ht="20" customHeight="1" x14ac:dyDescent="0.3">
      <c r="A16" s="152">
        <v>81</v>
      </c>
      <c r="B16" s="146">
        <v>73.66</v>
      </c>
      <c r="C16" s="147" t="s">
        <v>171</v>
      </c>
      <c r="D16" s="148">
        <v>37007</v>
      </c>
      <c r="E16" s="149"/>
      <c r="F16" s="150" t="s">
        <v>183</v>
      </c>
      <c r="G16" s="150" t="s">
        <v>62</v>
      </c>
      <c r="H16" s="185">
        <v>90</v>
      </c>
      <c r="I16" s="186">
        <v>95</v>
      </c>
      <c r="J16" s="186">
        <v>-98</v>
      </c>
      <c r="K16" s="185">
        <v>113</v>
      </c>
      <c r="L16" s="120">
        <v>-117</v>
      </c>
      <c r="M16" s="120">
        <v>120</v>
      </c>
      <c r="N16" s="74">
        <f t="shared" si="0"/>
        <v>95</v>
      </c>
      <c r="O16" s="74">
        <f t="shared" si="1"/>
        <v>120</v>
      </c>
      <c r="P16" s="74">
        <f t="shared" si="2"/>
        <v>215</v>
      </c>
      <c r="Q16" s="75">
        <f t="shared" si="3"/>
        <v>275.01008863964358</v>
      </c>
      <c r="R16" s="75" t="str">
        <f>IF(OR(D16="",B16="",V16=""),"",IF(OR(C16="UM",C16="JM",C16="SM",C16="UK",C16="JK",C16="SK"),"",Q16*(IF(ABS(1900-YEAR((V16+1)-D16))&lt;29,0,(VLOOKUP((YEAR(V16)-YEAR(D16)),'Meltzer-Malone'!$A$3:$B$63,2))))))</f>
        <v/>
      </c>
      <c r="S16" s="79"/>
      <c r="T16" s="80"/>
      <c r="U16" s="78">
        <f t="shared" si="4"/>
        <v>1.2791166913471794</v>
      </c>
      <c r="V16" s="134">
        <f>R5</f>
        <v>43792</v>
      </c>
      <c r="W16" s="121"/>
      <c r="X16" s="121"/>
    </row>
    <row r="17" spans="1:25" s="12" customFormat="1" ht="20" customHeight="1" x14ac:dyDescent="0.3">
      <c r="A17" s="152">
        <v>96</v>
      </c>
      <c r="B17" s="146">
        <v>91.92</v>
      </c>
      <c r="C17" s="147" t="s">
        <v>171</v>
      </c>
      <c r="D17" s="148">
        <v>36946</v>
      </c>
      <c r="E17" s="149"/>
      <c r="F17" s="150" t="s">
        <v>184</v>
      </c>
      <c r="G17" s="150" t="s">
        <v>55</v>
      </c>
      <c r="H17" s="190">
        <v>110</v>
      </c>
      <c r="I17" s="191">
        <v>115</v>
      </c>
      <c r="J17" s="196" t="s">
        <v>196</v>
      </c>
      <c r="K17" s="190">
        <v>123</v>
      </c>
      <c r="L17" s="120">
        <v>130</v>
      </c>
      <c r="M17" s="194" t="s">
        <v>196</v>
      </c>
      <c r="N17" s="74">
        <f t="shared" si="0"/>
        <v>115</v>
      </c>
      <c r="O17" s="74">
        <f t="shared" si="1"/>
        <v>130</v>
      </c>
      <c r="P17" s="74">
        <f t="shared" si="2"/>
        <v>245</v>
      </c>
      <c r="Q17" s="75">
        <f t="shared" si="3"/>
        <v>280.86177156637274</v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/>
      <c r="U17" s="78">
        <f t="shared" si="4"/>
        <v>1.1463745778219296</v>
      </c>
      <c r="V17" s="134">
        <f>R5</f>
        <v>43792</v>
      </c>
      <c r="W17" s="121"/>
      <c r="X17" s="121"/>
    </row>
    <row r="18" spans="1:25" s="12" customFormat="1" ht="20" customHeight="1" x14ac:dyDescent="0.3">
      <c r="A18" s="112"/>
      <c r="B18" s="113"/>
      <c r="C18" s="114"/>
      <c r="D18" s="115"/>
      <c r="E18" s="116"/>
      <c r="F18" s="117"/>
      <c r="G18" s="118"/>
      <c r="H18" s="122"/>
      <c r="I18" s="123"/>
      <c r="J18" s="124"/>
      <c r="K18" s="119"/>
      <c r="L18" s="120"/>
      <c r="M18" s="120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 t="str">
        <f t="shared" si="4"/>
        <v/>
      </c>
      <c r="V18" s="134">
        <f>R5</f>
        <v>43792</v>
      </c>
      <c r="W18" s="121"/>
      <c r="X18" s="121"/>
    </row>
    <row r="19" spans="1:25" s="12" customFormat="1" ht="20" customHeight="1" x14ac:dyDescent="0.3">
      <c r="A19" s="112"/>
      <c r="B19" s="113"/>
      <c r="C19" s="114"/>
      <c r="D19" s="115"/>
      <c r="E19" s="116"/>
      <c r="F19" s="117"/>
      <c r="G19" s="118"/>
      <c r="H19" s="122"/>
      <c r="I19" s="123"/>
      <c r="J19" s="124"/>
      <c r="K19" s="119"/>
      <c r="L19" s="120"/>
      <c r="M19" s="120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 t="str">
        <f t="shared" si="4"/>
        <v/>
      </c>
      <c r="V19" s="134">
        <f>R5</f>
        <v>43792</v>
      </c>
      <c r="W19" s="121"/>
      <c r="X19" s="121"/>
    </row>
    <row r="20" spans="1:25" s="12" customFormat="1" ht="20" customHeight="1" x14ac:dyDescent="0.3">
      <c r="A20" s="112"/>
      <c r="B20" s="113"/>
      <c r="C20" s="114"/>
      <c r="D20" s="115"/>
      <c r="E20" s="116"/>
      <c r="F20" s="117"/>
      <c r="G20" s="118"/>
      <c r="H20" s="122"/>
      <c r="I20" s="123"/>
      <c r="J20" s="124"/>
      <c r="K20" s="119"/>
      <c r="L20" s="120"/>
      <c r="M20" s="120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 t="str">
        <f t="shared" si="4"/>
        <v/>
      </c>
      <c r="V20" s="134">
        <f>R5</f>
        <v>43792</v>
      </c>
      <c r="W20" s="121"/>
      <c r="X20" s="121"/>
      <c r="Y20" s="1"/>
    </row>
    <row r="21" spans="1:25" s="12" customFormat="1" ht="20" customHeight="1" x14ac:dyDescent="0.3">
      <c r="A21" s="112"/>
      <c r="B21" s="113"/>
      <c r="C21" s="114"/>
      <c r="D21" s="115"/>
      <c r="E21" s="116"/>
      <c r="F21" s="117"/>
      <c r="G21" s="118"/>
      <c r="H21" s="122"/>
      <c r="I21" s="123"/>
      <c r="J21" s="124"/>
      <c r="K21" s="119"/>
      <c r="L21" s="120"/>
      <c r="M21" s="120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 t="str">
        <f t="shared" si="4"/>
        <v/>
      </c>
      <c r="V21" s="134">
        <f>R5</f>
        <v>43792</v>
      </c>
      <c r="W21" s="121"/>
      <c r="X21" s="121"/>
      <c r="Y21" s="1"/>
    </row>
    <row r="22" spans="1:25" s="12" customFormat="1" ht="20" customHeight="1" x14ac:dyDescent="0.3">
      <c r="A22" s="112"/>
      <c r="B22" s="113"/>
      <c r="C22" s="114"/>
      <c r="D22" s="115"/>
      <c r="E22" s="116"/>
      <c r="F22" s="117"/>
      <c r="G22" s="118"/>
      <c r="H22" s="122"/>
      <c r="I22" s="123"/>
      <c r="J22" s="124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43792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43792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43792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91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108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89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5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114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106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206" t="s">
        <v>71</v>
      </c>
      <c r="D35" s="206"/>
      <c r="E35" s="206"/>
      <c r="F35" s="206"/>
      <c r="G35" s="52" t="s">
        <v>22</v>
      </c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37" priority="1" stopIfTrue="1" operator="between">
      <formula>1</formula>
      <formula>300</formula>
    </cfRule>
    <cfRule type="cellIs" dxfId="36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 xr:uid="{00000000-0002-0000-06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C9:C24" xr:uid="{00000000-0002-0000-06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autoPageBreaks="0" fitToPage="1"/>
  </sheetPr>
  <dimension ref="A1:Y40"/>
  <sheetViews>
    <sheetView showGridLines="0" showRowColHeaders="0" showZeros="0" showOutlineSymbols="0" topLeftCell="A12" zoomScaleSheetLayoutView="75" workbookViewId="0">
      <selection activeCell="O22" sqref="O22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43792</v>
      </c>
      <c r="S5" s="143" t="s">
        <v>25</v>
      </c>
      <c r="T5" s="110">
        <v>8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45">
        <v>59</v>
      </c>
      <c r="B9" s="146">
        <v>57.42</v>
      </c>
      <c r="C9" s="147" t="s">
        <v>156</v>
      </c>
      <c r="D9" s="148">
        <v>38832</v>
      </c>
      <c r="E9" s="149"/>
      <c r="F9" s="164" t="s">
        <v>164</v>
      </c>
      <c r="G9" s="150" t="s">
        <v>55</v>
      </c>
      <c r="H9" s="190">
        <v>38</v>
      </c>
      <c r="I9" s="191">
        <v>41</v>
      </c>
      <c r="J9" s="191">
        <v>44</v>
      </c>
      <c r="K9" s="190">
        <v>48</v>
      </c>
      <c r="L9" s="120">
        <v>51</v>
      </c>
      <c r="M9" s="120">
        <v>55</v>
      </c>
      <c r="N9" s="74">
        <f t="shared" ref="N9:N24" si="0">IF(MAX(H9:J9)&lt;0,0,TRUNC(MAX(H9:J9)/1)*1)</f>
        <v>44</v>
      </c>
      <c r="O9" s="74">
        <f t="shared" ref="O9:O24" si="1">IF(MAX(K9:M9)&lt;0,0,TRUNC(MAX(K9:M9)/1)*1)</f>
        <v>55</v>
      </c>
      <c r="P9" s="74">
        <f t="shared" ref="P9:P23" si="2">IF(N9=0,0,IF(O9=0,0,SUM(N9:O9)))</f>
        <v>99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137.66172526467241</v>
      </c>
      <c r="R9" s="75" t="str">
        <f>IF(OR(D9="",B9="",V9=""),"",IF(OR(C9="UM",C9="JM",C9="SM",C9="UK",C9="JK",C9="SK"),"",Q9*(IF(ABS(1900-YEAR((V9+1)-D9))&lt;29,0,(VLOOKUP((YEAR(V9)-YEAR(D9)),'Meltzer-Malone'!$A$3:$B$63,2))))))</f>
        <v/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1.3905224774209335</v>
      </c>
      <c r="V9" s="134">
        <f>R5</f>
        <v>43792</v>
      </c>
      <c r="W9" s="121"/>
      <c r="X9" s="121"/>
    </row>
    <row r="10" spans="1:24" s="12" customFormat="1" ht="20" customHeight="1" x14ac:dyDescent="0.3">
      <c r="A10" s="153">
        <v>76</v>
      </c>
      <c r="B10" s="154">
        <v>73.8</v>
      </c>
      <c r="C10" s="155" t="s">
        <v>156</v>
      </c>
      <c r="D10" s="156">
        <v>38604</v>
      </c>
      <c r="E10" s="157"/>
      <c r="F10" s="158" t="s">
        <v>159</v>
      </c>
      <c r="G10" s="158" t="s">
        <v>61</v>
      </c>
      <c r="H10" s="190">
        <v>-46</v>
      </c>
      <c r="I10" s="191">
        <v>46</v>
      </c>
      <c r="J10" s="191">
        <v>-48</v>
      </c>
      <c r="K10" s="190">
        <v>56</v>
      </c>
      <c r="L10" s="120">
        <v>-58</v>
      </c>
      <c r="M10" s="120">
        <v>-58</v>
      </c>
      <c r="N10" s="74">
        <f t="shared" si="0"/>
        <v>46</v>
      </c>
      <c r="O10" s="74">
        <f t="shared" si="1"/>
        <v>56</v>
      </c>
      <c r="P10" s="74">
        <f t="shared" si="2"/>
        <v>102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122.48279693186726</v>
      </c>
      <c r="R10" s="75" t="str">
        <f>IF(OR(D10="",B10="",V10=""),"",IF(OR(C10="UM",C10="JM",C10="SM",C10="UK",C10="JK",C10="SK"),"",Q10*(IF(ABS(1900-YEAR((V10+1)-D10))&lt;29,0,(VLOOKUP((YEAR(V10)-YEAR(D10)),'Meltzer-Malone'!$A$3:$B$63,2))))))</f>
        <v/>
      </c>
      <c r="S10" s="79"/>
      <c r="T10" s="80"/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1.2008117346261495</v>
      </c>
      <c r="V10" s="134">
        <f>R5</f>
        <v>43792</v>
      </c>
      <c r="W10" s="121"/>
      <c r="X10" s="121"/>
    </row>
    <row r="11" spans="1:24" s="12" customFormat="1" ht="20" customHeight="1" x14ac:dyDescent="0.3">
      <c r="A11" s="152">
        <v>71</v>
      </c>
      <c r="B11" s="146">
        <v>68.459999999999994</v>
      </c>
      <c r="C11" s="147" t="s">
        <v>156</v>
      </c>
      <c r="D11" s="148">
        <v>37467</v>
      </c>
      <c r="E11" s="159"/>
      <c r="F11" s="162" t="s">
        <v>165</v>
      </c>
      <c r="G11" s="150" t="s">
        <v>60</v>
      </c>
      <c r="H11" s="185">
        <v>38</v>
      </c>
      <c r="I11" s="186">
        <v>41</v>
      </c>
      <c r="J11" s="186">
        <v>44</v>
      </c>
      <c r="K11" s="185">
        <v>52</v>
      </c>
      <c r="L11" s="120">
        <v>56</v>
      </c>
      <c r="M11" s="120">
        <v>58</v>
      </c>
      <c r="N11" s="74">
        <f t="shared" si="0"/>
        <v>44</v>
      </c>
      <c r="O11" s="74">
        <f t="shared" si="1"/>
        <v>58</v>
      </c>
      <c r="P11" s="74">
        <f t="shared" si="2"/>
        <v>102</v>
      </c>
      <c r="Q11" s="75">
        <f t="shared" si="3"/>
        <v>127.40552054476194</v>
      </c>
      <c r="R11" s="75" t="str">
        <f>IF(OR(D11="",B11="",V11=""),"",IF(OR(C11="UM",C11="JM",C11="SM",C11="UK",C11="JK",C11="SK"),"",Q11*(IF(ABS(1900-YEAR((V11+1)-D11))&lt;29,0,(VLOOKUP((YEAR(V11)-YEAR(D11)),'Meltzer-Malone'!$A$3:$B$63,2))))))</f>
        <v/>
      </c>
      <c r="S11" s="79"/>
      <c r="T11" s="80"/>
      <c r="U11" s="78">
        <f t="shared" si="4"/>
        <v>1.2490737308309994</v>
      </c>
      <c r="V11" s="134">
        <f>R5</f>
        <v>43792</v>
      </c>
      <c r="W11" s="121"/>
      <c r="X11" s="121"/>
    </row>
    <row r="12" spans="1:24" s="12" customFormat="1" ht="20" customHeight="1" x14ac:dyDescent="0.3">
      <c r="A12" s="145"/>
      <c r="B12" s="146"/>
      <c r="C12" s="147"/>
      <c r="D12" s="148"/>
      <c r="E12" s="149"/>
      <c r="F12" s="150"/>
      <c r="G12" s="150"/>
      <c r="H12" s="185"/>
      <c r="I12" s="186"/>
      <c r="J12" s="186"/>
      <c r="K12" s="185"/>
      <c r="L12" s="125"/>
      <c r="M12" s="120"/>
      <c r="N12" s="74">
        <f t="shared" si="0"/>
        <v>0</v>
      </c>
      <c r="O12" s="74">
        <f t="shared" si="1"/>
        <v>0</v>
      </c>
      <c r="P12" s="74">
        <f t="shared" si="2"/>
        <v>0</v>
      </c>
      <c r="Q12" s="75" t="str">
        <f t="shared" si="3"/>
        <v/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 t="str">
        <f t="shared" si="4"/>
        <v/>
      </c>
      <c r="V12" s="134">
        <f>R5</f>
        <v>43792</v>
      </c>
      <c r="W12" s="121"/>
      <c r="X12" s="121"/>
    </row>
    <row r="13" spans="1:24" s="12" customFormat="1" ht="20" customHeight="1" x14ac:dyDescent="0.3">
      <c r="A13" s="153">
        <v>64</v>
      </c>
      <c r="B13" s="154">
        <v>59.34</v>
      </c>
      <c r="C13" s="155" t="s">
        <v>156</v>
      </c>
      <c r="D13" s="156">
        <v>38610</v>
      </c>
      <c r="E13" s="157"/>
      <c r="F13" s="158" t="s">
        <v>163</v>
      </c>
      <c r="G13" s="158" t="s">
        <v>61</v>
      </c>
      <c r="H13" s="190">
        <v>44</v>
      </c>
      <c r="I13" s="191">
        <v>-46</v>
      </c>
      <c r="J13" s="191">
        <v>46</v>
      </c>
      <c r="K13" s="190">
        <v>53</v>
      </c>
      <c r="L13" s="120">
        <v>55</v>
      </c>
      <c r="M13" s="120">
        <v>57</v>
      </c>
      <c r="N13" s="74">
        <f t="shared" si="0"/>
        <v>46</v>
      </c>
      <c r="O13" s="74">
        <f t="shared" si="1"/>
        <v>57</v>
      </c>
      <c r="P13" s="74">
        <f t="shared" si="2"/>
        <v>103</v>
      </c>
      <c r="Q13" s="75">
        <f t="shared" si="3"/>
        <v>140.15433130719916</v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>
        <f t="shared" si="4"/>
        <v>1.360721663176691</v>
      </c>
      <c r="V13" s="134">
        <f>R5</f>
        <v>43792</v>
      </c>
      <c r="W13" s="121"/>
      <c r="X13" s="121"/>
    </row>
    <row r="14" spans="1:24" s="12" customFormat="1" ht="20" customHeight="1" x14ac:dyDescent="0.3">
      <c r="A14" s="145">
        <v>64</v>
      </c>
      <c r="B14" s="146">
        <v>60.32</v>
      </c>
      <c r="C14" s="147" t="s">
        <v>156</v>
      </c>
      <c r="D14" s="148">
        <v>37984</v>
      </c>
      <c r="E14" s="149"/>
      <c r="F14" s="150" t="s">
        <v>166</v>
      </c>
      <c r="G14" s="150" t="s">
        <v>59</v>
      </c>
      <c r="H14" s="190">
        <v>43</v>
      </c>
      <c r="I14" s="191">
        <v>45</v>
      </c>
      <c r="J14" s="191">
        <v>48</v>
      </c>
      <c r="K14" s="190">
        <v>45</v>
      </c>
      <c r="L14" s="194" t="s">
        <v>196</v>
      </c>
      <c r="M14" s="194" t="s">
        <v>196</v>
      </c>
      <c r="N14" s="74">
        <f t="shared" si="0"/>
        <v>48</v>
      </c>
      <c r="O14" s="74">
        <f t="shared" si="1"/>
        <v>45</v>
      </c>
      <c r="P14" s="74">
        <f t="shared" si="2"/>
        <v>93</v>
      </c>
      <c r="Q14" s="75">
        <f t="shared" si="3"/>
        <v>125.22350423477108</v>
      </c>
      <c r="R14" s="75" t="str">
        <f>IF(OR(D14="",B14="",V14=""),"",IF(OR(C14="UM",C14="JM",C14="SM",C14="UK",C14="JK",C14="SK"),"",Q14*(IF(ABS(1900-YEAR((V14+1)-D14))&lt;29,0,(VLOOKUP((YEAR(V14)-YEAR(D14)),'Meltzer-Malone'!$A$3:$B$63,2))))))</f>
        <v/>
      </c>
      <c r="S14" s="79"/>
      <c r="T14" s="80" t="s">
        <v>20</v>
      </c>
      <c r="U14" s="78">
        <f t="shared" si="4"/>
        <v>1.3464892928470009</v>
      </c>
      <c r="V14" s="134">
        <f>R5</f>
        <v>43792</v>
      </c>
      <c r="W14" s="121"/>
      <c r="X14" s="121"/>
    </row>
    <row r="15" spans="1:24" s="12" customFormat="1" ht="20" customHeight="1" x14ac:dyDescent="0.3">
      <c r="A15" s="145">
        <v>59</v>
      </c>
      <c r="B15" s="146">
        <v>58.8</v>
      </c>
      <c r="C15" s="147" t="s">
        <v>156</v>
      </c>
      <c r="D15" s="148">
        <v>37970</v>
      </c>
      <c r="E15" s="149"/>
      <c r="F15" s="150" t="s">
        <v>167</v>
      </c>
      <c r="G15" s="150" t="s">
        <v>55</v>
      </c>
      <c r="H15" s="190">
        <v>43</v>
      </c>
      <c r="I15" s="191">
        <v>46</v>
      </c>
      <c r="J15" s="191">
        <v>-50</v>
      </c>
      <c r="K15" s="190">
        <v>58</v>
      </c>
      <c r="L15" s="120">
        <v>62</v>
      </c>
      <c r="M15" s="120">
        <v>65</v>
      </c>
      <c r="N15" s="74">
        <f t="shared" si="0"/>
        <v>46</v>
      </c>
      <c r="O15" s="74">
        <f t="shared" si="1"/>
        <v>65</v>
      </c>
      <c r="P15" s="74">
        <f t="shared" si="2"/>
        <v>111</v>
      </c>
      <c r="Q15" s="75">
        <f t="shared" si="3"/>
        <v>151.94110028945664</v>
      </c>
      <c r="R15" s="75" t="str">
        <f>IF(OR(D15="",B15="",V15=""),"",IF(OR(C15="UM",C15="JM",C15="SM",C15="UK",C15="JK",C15="SK"),"",Q15*(IF(ABS(1900-YEAR((V15+1)-D15))&lt;29,0,(VLOOKUP((YEAR(V15)-YEAR(D15)),'Meltzer-Malone'!$A$3:$B$63,2))))))</f>
        <v/>
      </c>
      <c r="S15" s="79"/>
      <c r="T15" s="80"/>
      <c r="U15" s="78">
        <f t="shared" si="4"/>
        <v>1.3688387413464562</v>
      </c>
      <c r="V15" s="134">
        <f>R5</f>
        <v>43792</v>
      </c>
      <c r="W15" s="121"/>
      <c r="X15" s="121"/>
    </row>
    <row r="16" spans="1:24" s="12" customFormat="1" ht="20" customHeight="1" x14ac:dyDescent="0.3">
      <c r="A16" s="152">
        <v>71</v>
      </c>
      <c r="B16" s="146">
        <v>68.680000000000007</v>
      </c>
      <c r="C16" s="147" t="s">
        <v>156</v>
      </c>
      <c r="D16" s="148">
        <v>37362</v>
      </c>
      <c r="E16" s="159"/>
      <c r="F16" s="162" t="s">
        <v>168</v>
      </c>
      <c r="G16" s="150" t="s">
        <v>60</v>
      </c>
      <c r="H16" s="185">
        <v>38</v>
      </c>
      <c r="I16" s="186">
        <v>41</v>
      </c>
      <c r="J16" s="186">
        <v>43</v>
      </c>
      <c r="K16" s="185">
        <v>53</v>
      </c>
      <c r="L16" s="120">
        <v>57</v>
      </c>
      <c r="M16" s="120">
        <v>-60</v>
      </c>
      <c r="N16" s="74">
        <f t="shared" si="0"/>
        <v>43</v>
      </c>
      <c r="O16" s="74">
        <f t="shared" si="1"/>
        <v>57</v>
      </c>
      <c r="P16" s="74">
        <f t="shared" si="2"/>
        <v>100</v>
      </c>
      <c r="Q16" s="75">
        <f t="shared" si="3"/>
        <v>124.68751500806256</v>
      </c>
      <c r="R16" s="75" t="str">
        <f>IF(OR(D16="",B16="",V16=""),"",IF(OR(C16="UM",C16="JM",C16="SM",C16="UK",C16="JK",C16="SK"),"",Q16*(IF(ABS(1900-YEAR((V16+1)-D16))&lt;29,0,(VLOOKUP((YEAR(V16)-YEAR(D16)),'Meltzer-Malone'!$A$3:$B$63,2))))))</f>
        <v/>
      </c>
      <c r="S16" s="79"/>
      <c r="T16" s="80"/>
      <c r="U16" s="78">
        <f t="shared" si="4"/>
        <v>1.2468751500806257</v>
      </c>
      <c r="V16" s="134">
        <f>R5</f>
        <v>43792</v>
      </c>
      <c r="W16" s="121"/>
      <c r="X16" s="121"/>
    </row>
    <row r="17" spans="1:25" s="12" customFormat="1" ht="20" customHeight="1" x14ac:dyDescent="0.3">
      <c r="A17" s="112"/>
      <c r="B17" s="113"/>
      <c r="C17" s="114"/>
      <c r="D17" s="115"/>
      <c r="E17" s="116"/>
      <c r="F17" s="117"/>
      <c r="G17" s="118"/>
      <c r="H17" s="122"/>
      <c r="I17" s="123"/>
      <c r="J17" s="124"/>
      <c r="K17" s="119"/>
      <c r="L17" s="120"/>
      <c r="M17" s="120"/>
      <c r="N17" s="74">
        <f t="shared" si="0"/>
        <v>0</v>
      </c>
      <c r="O17" s="74">
        <f t="shared" si="1"/>
        <v>0</v>
      </c>
      <c r="P17" s="74">
        <f t="shared" si="2"/>
        <v>0</v>
      </c>
      <c r="Q17" s="75" t="str">
        <f t="shared" si="3"/>
        <v/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/>
      <c r="U17" s="78" t="str">
        <f t="shared" si="4"/>
        <v/>
      </c>
      <c r="V17" s="134">
        <f>R5</f>
        <v>43792</v>
      </c>
      <c r="W17" s="121"/>
      <c r="X17" s="121"/>
    </row>
    <row r="18" spans="1:25" s="12" customFormat="1" ht="20" customHeight="1" x14ac:dyDescent="0.3">
      <c r="A18" s="112"/>
      <c r="B18" s="113"/>
      <c r="C18" s="114"/>
      <c r="D18" s="115"/>
      <c r="E18" s="116"/>
      <c r="F18" s="117"/>
      <c r="G18" s="118"/>
      <c r="H18" s="122"/>
      <c r="I18" s="123"/>
      <c r="J18" s="124"/>
      <c r="K18" s="119"/>
      <c r="L18" s="120"/>
      <c r="M18" s="120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 t="str">
        <f t="shared" si="4"/>
        <v/>
      </c>
      <c r="V18" s="134">
        <f>R5</f>
        <v>43792</v>
      </c>
      <c r="W18" s="121"/>
      <c r="X18" s="121"/>
    </row>
    <row r="19" spans="1:25" s="12" customFormat="1" ht="20" customHeight="1" x14ac:dyDescent="0.3">
      <c r="A19" s="112"/>
      <c r="B19" s="113"/>
      <c r="C19" s="114"/>
      <c r="D19" s="115"/>
      <c r="E19" s="116"/>
      <c r="F19" s="117"/>
      <c r="G19" s="118"/>
      <c r="H19" s="122"/>
      <c r="I19" s="123"/>
      <c r="J19" s="124"/>
      <c r="K19" s="119"/>
      <c r="L19" s="120"/>
      <c r="M19" s="120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 t="str">
        <f t="shared" si="4"/>
        <v/>
      </c>
      <c r="V19" s="134">
        <f>R5</f>
        <v>43792</v>
      </c>
      <c r="W19" s="121"/>
      <c r="X19" s="121"/>
    </row>
    <row r="20" spans="1:25" s="12" customFormat="1" ht="20" customHeight="1" x14ac:dyDescent="0.3">
      <c r="A20" s="112"/>
      <c r="B20" s="113"/>
      <c r="C20" s="114"/>
      <c r="D20" s="115"/>
      <c r="E20" s="116"/>
      <c r="F20" s="117"/>
      <c r="G20" s="118"/>
      <c r="H20" s="122"/>
      <c r="I20" s="123"/>
      <c r="J20" s="124"/>
      <c r="K20" s="119"/>
      <c r="L20" s="120"/>
      <c r="M20" s="120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 t="str">
        <f t="shared" si="4"/>
        <v/>
      </c>
      <c r="V20" s="134">
        <f>R5</f>
        <v>43792</v>
      </c>
      <c r="W20" s="121"/>
      <c r="X20" s="121"/>
      <c r="Y20" s="1"/>
    </row>
    <row r="21" spans="1:25" s="12" customFormat="1" ht="20" customHeight="1" x14ac:dyDescent="0.3">
      <c r="A21" s="112"/>
      <c r="B21" s="113"/>
      <c r="C21" s="114"/>
      <c r="D21" s="115"/>
      <c r="E21" s="116"/>
      <c r="F21" s="117"/>
      <c r="G21" s="118"/>
      <c r="H21" s="122"/>
      <c r="I21" s="123"/>
      <c r="J21" s="124"/>
      <c r="K21" s="119"/>
      <c r="L21" s="120"/>
      <c r="M21" s="120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 t="str">
        <f t="shared" si="4"/>
        <v/>
      </c>
      <c r="V21" s="134">
        <f>R5</f>
        <v>43792</v>
      </c>
      <c r="W21" s="121"/>
      <c r="X21" s="121"/>
      <c r="Y21" s="1"/>
    </row>
    <row r="22" spans="1:25" s="12" customFormat="1" ht="20" customHeight="1" x14ac:dyDescent="0.3">
      <c r="A22" s="112"/>
      <c r="B22" s="113"/>
      <c r="C22" s="114"/>
      <c r="D22" s="115"/>
      <c r="E22" s="116"/>
      <c r="F22" s="117"/>
      <c r="G22" s="118"/>
      <c r="H22" s="135"/>
      <c r="I22" s="136"/>
      <c r="J22" s="137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43792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43792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43792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82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81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90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109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75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206" t="s">
        <v>71</v>
      </c>
      <c r="D35" s="206"/>
      <c r="E35" s="206"/>
      <c r="F35" s="206"/>
      <c r="G35" s="52" t="s">
        <v>22</v>
      </c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11 H12:L22 H24:L24 L23 M12:M24">
    <cfRule type="cellIs" dxfId="35" priority="3" stopIfTrue="1" operator="between">
      <formula>1</formula>
      <formula>300</formula>
    </cfRule>
    <cfRule type="cellIs" dxfId="34" priority="4" stopIfTrue="1" operator="lessThanOrEqual">
      <formula>0</formula>
    </cfRule>
  </conditionalFormatting>
  <conditionalFormatting sqref="H23:K23">
    <cfRule type="cellIs" dxfId="33" priority="1" stopIfTrue="1" operator="between">
      <formula>1</formula>
      <formula>300</formula>
    </cfRule>
    <cfRule type="cellIs" dxfId="32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 xr:uid="{00000000-0002-0000-07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gtegori" sqref="C9:C24" xr:uid="{00000000-0002-0000-07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pageSetUpPr autoPageBreaks="0" fitToPage="1"/>
  </sheetPr>
  <dimension ref="A1:Y40"/>
  <sheetViews>
    <sheetView showGridLines="0" showRowColHeaders="0" showZeros="0" showOutlineSymbols="0" zoomScaleSheetLayoutView="75" workbookViewId="0">
      <selection activeCell="H31" sqref="H31:T31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59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53" customWidth="1"/>
    <col min="10" max="13" width="7.1796875" style="2" customWidth="1"/>
    <col min="14" max="16" width="7.6328125" style="2" customWidth="1"/>
    <col min="17" max="18" width="10.6328125" style="51" customWidth="1"/>
    <col min="19" max="19" width="5.6328125" style="51" customWidth="1"/>
    <col min="20" max="20" width="5.6328125" style="5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99" t="s">
        <v>41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T1" s="51"/>
    </row>
    <row r="2" spans="1:24" ht="24.75" customHeight="1" x14ac:dyDescent="0.8">
      <c r="F2" s="200" t="s">
        <v>35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T2" s="51"/>
    </row>
    <row r="3" spans="1:24" x14ac:dyDescent="0.3">
      <c r="T3" s="51"/>
    </row>
    <row r="4" spans="1:24" ht="12" customHeight="1" x14ac:dyDescent="0.3">
      <c r="T4" s="51"/>
    </row>
    <row r="5" spans="1:24" s="7" customFormat="1" ht="15" customHeight="1" x14ac:dyDescent="0.35">
      <c r="A5" s="60"/>
      <c r="B5" s="108" t="s">
        <v>26</v>
      </c>
      <c r="C5" s="201" t="s">
        <v>47</v>
      </c>
      <c r="D5" s="201"/>
      <c r="E5" s="201"/>
      <c r="F5" s="201"/>
      <c r="G5" s="109" t="s">
        <v>0</v>
      </c>
      <c r="H5" s="202" t="s">
        <v>56</v>
      </c>
      <c r="I5" s="202"/>
      <c r="J5" s="202"/>
      <c r="K5" s="202"/>
      <c r="L5" s="108" t="s">
        <v>1</v>
      </c>
      <c r="M5" s="204" t="s">
        <v>93</v>
      </c>
      <c r="N5" s="204"/>
      <c r="O5" s="204"/>
      <c r="P5" s="204"/>
      <c r="Q5" s="108" t="s">
        <v>2</v>
      </c>
      <c r="R5" s="138">
        <v>43792</v>
      </c>
      <c r="S5" s="143" t="s">
        <v>25</v>
      </c>
      <c r="T5" s="110">
        <v>9</v>
      </c>
    </row>
    <row r="6" spans="1:24" x14ac:dyDescent="0.3">
      <c r="T6" s="51"/>
    </row>
    <row r="7" spans="1:24" s="1" customFormat="1" x14ac:dyDescent="0.3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11" t="s">
        <v>11</v>
      </c>
      <c r="S7" s="22" t="s">
        <v>12</v>
      </c>
      <c r="T7" s="29" t="s">
        <v>19</v>
      </c>
      <c r="U7" s="29" t="s">
        <v>13</v>
      </c>
      <c r="V7" s="13"/>
    </row>
    <row r="8" spans="1:24" s="1" customFormat="1" x14ac:dyDescent="0.3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42</v>
      </c>
      <c r="S8" s="23"/>
      <c r="T8" s="30"/>
      <c r="U8" s="30"/>
    </row>
    <row r="9" spans="1:24" s="12" customFormat="1" ht="20" customHeight="1" x14ac:dyDescent="0.3">
      <c r="A9" s="145">
        <v>55</v>
      </c>
      <c r="B9" s="146">
        <v>49.02</v>
      </c>
      <c r="C9" s="147" t="s">
        <v>156</v>
      </c>
      <c r="D9" s="148">
        <v>38688</v>
      </c>
      <c r="E9" s="149"/>
      <c r="F9" s="150" t="s">
        <v>185</v>
      </c>
      <c r="G9" s="150" t="s">
        <v>61</v>
      </c>
      <c r="H9" s="185">
        <v>33</v>
      </c>
      <c r="I9" s="186">
        <v>37</v>
      </c>
      <c r="J9" s="186">
        <v>40</v>
      </c>
      <c r="K9" s="185">
        <v>45</v>
      </c>
      <c r="L9" s="120">
        <v>50</v>
      </c>
      <c r="M9" s="120">
        <v>-53</v>
      </c>
      <c r="N9" s="74">
        <f t="shared" ref="N9:N24" si="0">IF(MAX(H9:J9)&lt;0,0,TRUNC(MAX(H9:J9)/1)*1)</f>
        <v>40</v>
      </c>
      <c r="O9" s="74">
        <f t="shared" ref="O9:O24" si="1">IF(MAX(K9:M9)&lt;0,0,TRUNC(MAX(K9:M9)/1)*1)</f>
        <v>50</v>
      </c>
      <c r="P9" s="74">
        <f t="shared" ref="P9:P23" si="2">IF(N9=0,0,IF(O9=0,0,SUM(N9:O9)))</f>
        <v>90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140.32343648103574</v>
      </c>
      <c r="R9" s="75" t="str">
        <f>IF(OR(D9="",B9="",V9=""),"",IF(OR(C9="UM",C9="JM",C9="SM",C9="UK",C9="JK",C9="SK"),"",Q9*(IF(ABS(1900-YEAR((V9+1)-D9))&lt;29,0,(VLOOKUP((YEAR(V9)-YEAR(D9)),'Meltzer-Malone'!$A$3:$B$63,2))))))</f>
        <v/>
      </c>
      <c r="S9" s="76"/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1.5591492942337306</v>
      </c>
      <c r="V9" s="134">
        <f>R5</f>
        <v>43792</v>
      </c>
      <c r="W9" s="121"/>
      <c r="X9" s="121"/>
    </row>
    <row r="10" spans="1:24" s="12" customFormat="1" ht="20" customHeight="1" x14ac:dyDescent="0.3">
      <c r="A10" s="145">
        <v>49</v>
      </c>
      <c r="B10" s="146">
        <v>47.48</v>
      </c>
      <c r="C10" s="147" t="s">
        <v>156</v>
      </c>
      <c r="D10" s="148">
        <v>38424</v>
      </c>
      <c r="E10" s="149"/>
      <c r="F10" s="150" t="s">
        <v>157</v>
      </c>
      <c r="G10" s="150" t="s">
        <v>55</v>
      </c>
      <c r="H10" s="190">
        <v>47</v>
      </c>
      <c r="I10" s="191">
        <v>50</v>
      </c>
      <c r="J10" s="191">
        <v>53</v>
      </c>
      <c r="K10" s="190">
        <v>55</v>
      </c>
      <c r="L10" s="120">
        <v>59</v>
      </c>
      <c r="M10" s="120">
        <v>63</v>
      </c>
      <c r="N10" s="74">
        <f t="shared" si="0"/>
        <v>53</v>
      </c>
      <c r="O10" s="74">
        <f t="shared" si="1"/>
        <v>63</v>
      </c>
      <c r="P10" s="74">
        <f t="shared" si="2"/>
        <v>116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185.47032933081346</v>
      </c>
      <c r="R10" s="75" t="str">
        <f>IF(OR(D10="",B10="",V10=""),"",IF(OR(C10="UM",C10="JM",C10="SM",C10="UK",C10="JK",C10="SK"),"",Q10*(IF(ABS(1900-YEAR((V10+1)-D10))&lt;29,0,(VLOOKUP((YEAR(V10)-YEAR(D10)),'Meltzer-Malone'!$A$3:$B$63,2))))))</f>
        <v/>
      </c>
      <c r="S10" s="79"/>
      <c r="T10" s="80" t="s">
        <v>199</v>
      </c>
      <c r="U10" s="78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1.5988821494035643</v>
      </c>
      <c r="V10" s="134">
        <f>R5</f>
        <v>43792</v>
      </c>
      <c r="W10" s="121"/>
      <c r="X10" s="121"/>
    </row>
    <row r="11" spans="1:24" s="12" customFormat="1" ht="20" customHeight="1" x14ac:dyDescent="0.3">
      <c r="A11" s="145">
        <v>71</v>
      </c>
      <c r="B11" s="146">
        <v>64.040000000000006</v>
      </c>
      <c r="C11" s="147" t="s">
        <v>156</v>
      </c>
      <c r="D11" s="148">
        <v>38060</v>
      </c>
      <c r="E11" s="149"/>
      <c r="F11" s="150" t="s">
        <v>189</v>
      </c>
      <c r="G11" s="150" t="s">
        <v>59</v>
      </c>
      <c r="H11" s="190">
        <v>50</v>
      </c>
      <c r="I11" s="191">
        <v>55</v>
      </c>
      <c r="J11" s="191">
        <v>-59</v>
      </c>
      <c r="K11" s="190">
        <v>60</v>
      </c>
      <c r="L11" s="120">
        <v>67</v>
      </c>
      <c r="M11" s="120">
        <v>-74</v>
      </c>
      <c r="N11" s="74">
        <f t="shared" si="0"/>
        <v>55</v>
      </c>
      <c r="O11" s="74">
        <f t="shared" si="1"/>
        <v>67</v>
      </c>
      <c r="P11" s="74">
        <f t="shared" si="2"/>
        <v>122</v>
      </c>
      <c r="Q11" s="75">
        <f t="shared" si="3"/>
        <v>158.32651936330069</v>
      </c>
      <c r="R11" s="75" t="str">
        <f>IF(OR(D11="",B11="",V11=""),"",IF(OR(C11="UM",C11="JM",C11="SM",C11="UK",C11="JK",C11="SK"),"",Q11*(IF(ABS(1900-YEAR((V11+1)-D11))&lt;29,0,(VLOOKUP((YEAR(V11)-YEAR(D11)),'Meltzer-Malone'!$A$3:$B$63,2))))))</f>
        <v/>
      </c>
      <c r="S11" s="79"/>
      <c r="T11" s="80"/>
      <c r="U11" s="78">
        <f t="shared" si="4"/>
        <v>1.297758355436891</v>
      </c>
      <c r="V11" s="134">
        <f>R5</f>
        <v>43792</v>
      </c>
      <c r="W11" s="121"/>
      <c r="X11" s="121"/>
    </row>
    <row r="12" spans="1:24" s="12" customFormat="1" ht="20" customHeight="1" x14ac:dyDescent="0.3">
      <c r="A12" s="152">
        <v>81</v>
      </c>
      <c r="B12" s="146">
        <v>79.239999999999995</v>
      </c>
      <c r="C12" s="147" t="s">
        <v>156</v>
      </c>
      <c r="D12" s="148">
        <v>37799</v>
      </c>
      <c r="E12" s="159"/>
      <c r="F12" s="162" t="s">
        <v>193</v>
      </c>
      <c r="G12" s="150" t="s">
        <v>60</v>
      </c>
      <c r="H12" s="185">
        <v>-37</v>
      </c>
      <c r="I12" s="186">
        <v>37</v>
      </c>
      <c r="J12" s="186">
        <v>40</v>
      </c>
      <c r="K12" s="185">
        <v>-44</v>
      </c>
      <c r="L12" s="125">
        <v>-46</v>
      </c>
      <c r="M12" s="120">
        <v>46</v>
      </c>
      <c r="N12" s="74">
        <f t="shared" si="0"/>
        <v>40</v>
      </c>
      <c r="O12" s="74">
        <f t="shared" si="1"/>
        <v>46</v>
      </c>
      <c r="P12" s="74">
        <f t="shared" si="2"/>
        <v>86</v>
      </c>
      <c r="Q12" s="75">
        <f t="shared" si="3"/>
        <v>99.840208309901485</v>
      </c>
      <c r="R12" s="75" t="str">
        <f>IF(OR(D12="",B12="",V12=""),"",IF(OR(C12="UM",C12="JM",C12="SM",C12="UK",C12="JK",C12="SK"),"",Q12*(IF(ABS(1900-YEAR((V12+1)-D12))&lt;29,0,(VLOOKUP((YEAR(V12)-YEAR(D12)),'Meltzer-Malone'!$A$3:$B$63,2))))))</f>
        <v/>
      </c>
      <c r="S12" s="79"/>
      <c r="T12" s="80" t="s">
        <v>20</v>
      </c>
      <c r="U12" s="78">
        <f t="shared" si="4"/>
        <v>1.1609326547662964</v>
      </c>
      <c r="V12" s="134">
        <f>R5</f>
        <v>43792</v>
      </c>
      <c r="W12" s="121"/>
      <c r="X12" s="121"/>
    </row>
    <row r="13" spans="1:24" s="12" customFormat="1" ht="20" customHeight="1" x14ac:dyDescent="0.3">
      <c r="A13" s="145"/>
      <c r="B13" s="146"/>
      <c r="C13" s="147"/>
      <c r="D13" s="148"/>
      <c r="E13" s="149"/>
      <c r="F13" s="150"/>
      <c r="G13" s="150"/>
      <c r="H13" s="185"/>
      <c r="I13" s="186"/>
      <c r="J13" s="186"/>
      <c r="K13" s="185"/>
      <c r="L13" s="120"/>
      <c r="M13" s="120"/>
      <c r="N13" s="74">
        <f t="shared" si="0"/>
        <v>0</v>
      </c>
      <c r="O13" s="74">
        <f t="shared" si="1"/>
        <v>0</v>
      </c>
      <c r="P13" s="74">
        <f t="shared" si="2"/>
        <v>0</v>
      </c>
      <c r="Q13" s="75" t="str">
        <f t="shared" si="3"/>
        <v/>
      </c>
      <c r="R13" s="75" t="str">
        <f>IF(OR(D13="",B13="",V13=""),"",IF(OR(C13="UM",C13="JM",C13="SM",C13="UK",C13="JK",C13="SK"),"",Q13*(IF(ABS(1900-YEAR((V13+1)-D13))&lt;29,0,(VLOOKUP((YEAR(V13)-YEAR(D13)),'Meltzer-Malone'!$A$3:$B$63,2))))))</f>
        <v/>
      </c>
      <c r="S13" s="79"/>
      <c r="T13" s="80" t="s">
        <v>20</v>
      </c>
      <c r="U13" s="78" t="str">
        <f t="shared" si="4"/>
        <v/>
      </c>
      <c r="V13" s="134">
        <f>R5</f>
        <v>43792</v>
      </c>
      <c r="W13" s="121"/>
      <c r="X13" s="121"/>
    </row>
    <row r="14" spans="1:24" s="12" customFormat="1" ht="20" customHeight="1" x14ac:dyDescent="0.3">
      <c r="A14" s="145">
        <v>71</v>
      </c>
      <c r="B14" s="146">
        <v>65.58</v>
      </c>
      <c r="C14" s="147" t="s">
        <v>156</v>
      </c>
      <c r="D14" s="148">
        <v>38271</v>
      </c>
      <c r="E14" s="149"/>
      <c r="F14" s="150" t="s">
        <v>194</v>
      </c>
      <c r="G14" s="150" t="s">
        <v>59</v>
      </c>
      <c r="H14" s="190">
        <v>40</v>
      </c>
      <c r="I14" s="191">
        <v>45</v>
      </c>
      <c r="J14" s="191">
        <v>-47</v>
      </c>
      <c r="K14" s="190">
        <v>50</v>
      </c>
      <c r="L14" s="120">
        <v>-55</v>
      </c>
      <c r="M14" s="120">
        <v>55</v>
      </c>
      <c r="N14" s="74">
        <f t="shared" si="0"/>
        <v>45</v>
      </c>
      <c r="O14" s="74">
        <f t="shared" si="1"/>
        <v>55</v>
      </c>
      <c r="P14" s="74">
        <f t="shared" si="2"/>
        <v>100</v>
      </c>
      <c r="Q14" s="75">
        <f t="shared" si="3"/>
        <v>127.97659669598534</v>
      </c>
      <c r="R14" s="75" t="str">
        <f>IF(OR(D14="",B14="",V14=""),"",IF(OR(C14="UM",C14="JM",C14="SM",C14="UK",C14="JK",C14="SK"),"",Q14*(IF(ABS(1900-YEAR((V14+1)-D14))&lt;29,0,(VLOOKUP((YEAR(V14)-YEAR(D14)),'Meltzer-Malone'!$A$3:$B$63,2))))))</f>
        <v/>
      </c>
      <c r="S14" s="79"/>
      <c r="T14" s="80" t="s">
        <v>20</v>
      </c>
      <c r="U14" s="78">
        <f t="shared" si="4"/>
        <v>1.2797659669598533</v>
      </c>
      <c r="V14" s="134">
        <f>R5</f>
        <v>43792</v>
      </c>
      <c r="W14" s="121"/>
      <c r="X14" s="121"/>
    </row>
    <row r="15" spans="1:24" s="12" customFormat="1" ht="20" customHeight="1" x14ac:dyDescent="0.3">
      <c r="A15" s="145">
        <v>59</v>
      </c>
      <c r="B15" s="146">
        <v>58.64</v>
      </c>
      <c r="C15" s="147" t="s">
        <v>156</v>
      </c>
      <c r="D15" s="148">
        <v>37315</v>
      </c>
      <c r="E15" s="149"/>
      <c r="F15" s="150" t="s">
        <v>190</v>
      </c>
      <c r="G15" s="150" t="s">
        <v>60</v>
      </c>
      <c r="H15" s="185">
        <v>61</v>
      </c>
      <c r="I15" s="186">
        <v>-65</v>
      </c>
      <c r="J15" s="186">
        <v>65</v>
      </c>
      <c r="K15" s="185">
        <v>70</v>
      </c>
      <c r="L15" s="120">
        <v>-71</v>
      </c>
      <c r="M15" s="194" t="s">
        <v>196</v>
      </c>
      <c r="N15" s="74">
        <f t="shared" si="0"/>
        <v>65</v>
      </c>
      <c r="O15" s="74">
        <f t="shared" si="1"/>
        <v>70</v>
      </c>
      <c r="P15" s="74">
        <f t="shared" si="2"/>
        <v>135</v>
      </c>
      <c r="Q15" s="75">
        <f t="shared" si="3"/>
        <v>185.12314594498804</v>
      </c>
      <c r="R15" s="75" t="str">
        <f>IF(OR(D15="",B15="",V15=""),"",IF(OR(C15="UM",C15="JM",C15="SM",C15="UK",C15="JK",C15="SK"),"",Q15*(IF(ABS(1900-YEAR((V15+1)-D15))&lt;29,0,(VLOOKUP((YEAR(V15)-YEAR(D15)),'Meltzer-Malone'!$A$3:$B$63,2))))))</f>
        <v/>
      </c>
      <c r="S15" s="79"/>
      <c r="T15" s="80"/>
      <c r="U15" s="78">
        <f t="shared" si="4"/>
        <v>1.371282562555467</v>
      </c>
      <c r="V15" s="134">
        <f>R5</f>
        <v>43792</v>
      </c>
      <c r="W15" s="121"/>
      <c r="X15" s="121"/>
    </row>
    <row r="16" spans="1:24" s="12" customFormat="1" ht="20" customHeight="1" x14ac:dyDescent="0.3">
      <c r="A16" s="145">
        <v>76</v>
      </c>
      <c r="B16" s="146">
        <v>71.2</v>
      </c>
      <c r="C16" s="147" t="s">
        <v>156</v>
      </c>
      <c r="D16" s="148">
        <v>37762</v>
      </c>
      <c r="E16" s="159"/>
      <c r="F16" s="160" t="s">
        <v>162</v>
      </c>
      <c r="G16" s="150" t="s">
        <v>55</v>
      </c>
      <c r="H16" s="185">
        <v>56</v>
      </c>
      <c r="I16" s="186">
        <v>60</v>
      </c>
      <c r="J16" s="186">
        <v>64</v>
      </c>
      <c r="K16" s="185">
        <v>66</v>
      </c>
      <c r="L16" s="120">
        <v>70</v>
      </c>
      <c r="M16" s="120">
        <v>74</v>
      </c>
      <c r="N16" s="74">
        <f t="shared" si="0"/>
        <v>64</v>
      </c>
      <c r="O16" s="74">
        <f t="shared" si="1"/>
        <v>74</v>
      </c>
      <c r="P16" s="74">
        <f t="shared" si="2"/>
        <v>138</v>
      </c>
      <c r="Q16" s="75">
        <f t="shared" si="3"/>
        <v>168.77878075700772</v>
      </c>
      <c r="R16" s="75" t="str">
        <f>IF(OR(D16="",B16="",V16=""),"",IF(OR(C16="UM",C16="JM",C16="SM",C16="UK",C16="JK",C16="SK"),"",Q16*(IF(ABS(1900-YEAR((V16+1)-D16))&lt;29,0,(VLOOKUP((YEAR(V16)-YEAR(D16)),'Meltzer-Malone'!$A$3:$B$63,2))))))</f>
        <v/>
      </c>
      <c r="S16" s="79"/>
      <c r="T16" s="80" t="s">
        <v>199</v>
      </c>
      <c r="U16" s="78">
        <f t="shared" si="4"/>
        <v>1.2230346431667227</v>
      </c>
      <c r="V16" s="134">
        <f>R5</f>
        <v>43792</v>
      </c>
      <c r="W16" s="121"/>
      <c r="X16" s="121"/>
    </row>
    <row r="17" spans="1:25" s="12" customFormat="1" ht="20" customHeight="1" x14ac:dyDescent="0.3">
      <c r="A17" s="145" t="s">
        <v>202</v>
      </c>
      <c r="B17" s="146">
        <v>82.78</v>
      </c>
      <c r="C17" s="147" t="s">
        <v>156</v>
      </c>
      <c r="D17" s="148">
        <v>38134</v>
      </c>
      <c r="E17" s="149"/>
      <c r="F17" s="150" t="s">
        <v>192</v>
      </c>
      <c r="G17" s="150" t="s">
        <v>61</v>
      </c>
      <c r="H17" s="185">
        <v>60</v>
      </c>
      <c r="I17" s="186">
        <v>-63</v>
      </c>
      <c r="J17" s="186">
        <v>63</v>
      </c>
      <c r="K17" s="185">
        <v>-70</v>
      </c>
      <c r="L17" s="120">
        <v>70</v>
      </c>
      <c r="M17" s="120">
        <v>73</v>
      </c>
      <c r="N17" s="74">
        <f t="shared" si="0"/>
        <v>63</v>
      </c>
      <c r="O17" s="74">
        <f t="shared" si="1"/>
        <v>73</v>
      </c>
      <c r="P17" s="74">
        <f t="shared" si="2"/>
        <v>136</v>
      </c>
      <c r="Q17" s="75">
        <f t="shared" si="3"/>
        <v>154.90806917233698</v>
      </c>
      <c r="R17" s="75" t="str">
        <f>IF(OR(D17="",B17="",V17=""),"",IF(OR(C17="UM",C17="JM",C17="SM",C17="UK",C17="JK",C17="SK"),"",Q17*(IF(ABS(1900-YEAR((V17+1)-D17))&lt;29,0,(VLOOKUP((YEAR(V17)-YEAR(D17)),'Meltzer-Malone'!$A$3:$B$63,2))))))</f>
        <v/>
      </c>
      <c r="S17" s="79"/>
      <c r="T17" s="80" t="s">
        <v>208</v>
      </c>
      <c r="U17" s="78">
        <f t="shared" si="4"/>
        <v>1.1390299203848306</v>
      </c>
      <c r="V17" s="134">
        <f>R5</f>
        <v>43792</v>
      </c>
      <c r="W17" s="121"/>
      <c r="X17" s="121"/>
    </row>
    <row r="18" spans="1:25" s="12" customFormat="1" ht="20" customHeight="1" x14ac:dyDescent="0.3">
      <c r="A18" s="112"/>
      <c r="B18" s="113"/>
      <c r="C18" s="114"/>
      <c r="D18" s="115"/>
      <c r="E18" s="116"/>
      <c r="F18" s="117"/>
      <c r="G18" s="118"/>
      <c r="H18" s="122"/>
      <c r="I18" s="123"/>
      <c r="J18" s="124"/>
      <c r="K18" s="119"/>
      <c r="L18" s="120"/>
      <c r="M18" s="120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>IF(OR(D18="",B18="",V18=""),"",IF(OR(C18="UM",C18="JM",C18="SM",C18="UK",C18="JK",C18="SK"),"",Q18*(IF(ABS(1900-YEAR((V18+1)-D18))&lt;29,0,(VLOOKUP((YEAR(V18)-YEAR(D18)),'Meltzer-Malone'!$A$3:$B$63,2))))))</f>
        <v/>
      </c>
      <c r="S18" s="79"/>
      <c r="T18" s="80" t="s">
        <v>20</v>
      </c>
      <c r="U18" s="78" t="str">
        <f t="shared" si="4"/>
        <v/>
      </c>
      <c r="V18" s="134">
        <f>R5</f>
        <v>43792</v>
      </c>
      <c r="W18" s="121"/>
      <c r="X18" s="121"/>
    </row>
    <row r="19" spans="1:25" s="12" customFormat="1" ht="20" customHeight="1" x14ac:dyDescent="0.3">
      <c r="A19" s="112"/>
      <c r="B19" s="113"/>
      <c r="C19" s="114"/>
      <c r="D19" s="115"/>
      <c r="E19" s="116"/>
      <c r="F19" s="117"/>
      <c r="G19" s="118"/>
      <c r="H19" s="122"/>
      <c r="I19" s="123"/>
      <c r="J19" s="124"/>
      <c r="K19" s="119"/>
      <c r="L19" s="120"/>
      <c r="M19" s="120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>IF(OR(D19="",B19="",V19=""),"",IF(OR(C19="UM",C19="JM",C19="SM",C19="UK",C19="JK",C19="SK"),"",Q19*(IF(ABS(1900-YEAR((V19+1)-D19))&lt;29,0,(VLOOKUP((YEAR(V19)-YEAR(D19)),'Meltzer-Malone'!$A$3:$B$63,2))))))</f>
        <v/>
      </c>
      <c r="S19" s="79"/>
      <c r="T19" s="80"/>
      <c r="U19" s="78" t="str">
        <f t="shared" si="4"/>
        <v/>
      </c>
      <c r="V19" s="134">
        <f>R5</f>
        <v>43792</v>
      </c>
      <c r="W19" s="121"/>
      <c r="X19" s="121"/>
    </row>
    <row r="20" spans="1:25" s="12" customFormat="1" ht="20" customHeight="1" x14ac:dyDescent="0.3">
      <c r="A20" s="112"/>
      <c r="B20" s="113"/>
      <c r="C20" s="114"/>
      <c r="D20" s="115"/>
      <c r="E20" s="116"/>
      <c r="F20" s="117"/>
      <c r="G20" s="118"/>
      <c r="H20" s="122"/>
      <c r="I20" s="123"/>
      <c r="J20" s="124"/>
      <c r="K20" s="119"/>
      <c r="L20" s="120"/>
      <c r="M20" s="120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>IF(OR(D20="",B20="",V20=""),"",IF(OR(C20="UM",C20="JM",C20="SM",C20="UK",C20="JK",C20="SK"),"",Q20*(IF(ABS(1900-YEAR((V20+1)-D20))&lt;29,0,(VLOOKUP((YEAR(V20)-YEAR(D20)),'Meltzer-Malone'!$A$3:$B$63,2))))))</f>
        <v/>
      </c>
      <c r="S20" s="79"/>
      <c r="T20" s="80"/>
      <c r="U20" s="78" t="str">
        <f t="shared" si="4"/>
        <v/>
      </c>
      <c r="V20" s="134">
        <f>R5</f>
        <v>43792</v>
      </c>
      <c r="W20" s="121"/>
      <c r="X20" s="121"/>
      <c r="Y20" s="1"/>
    </row>
    <row r="21" spans="1:25" s="12" customFormat="1" ht="20" customHeight="1" x14ac:dyDescent="0.3">
      <c r="A21" s="112"/>
      <c r="B21" s="113"/>
      <c r="C21" s="114"/>
      <c r="D21" s="115"/>
      <c r="E21" s="116"/>
      <c r="F21" s="117"/>
      <c r="G21" s="118"/>
      <c r="H21" s="122"/>
      <c r="I21" s="123"/>
      <c r="J21" s="124"/>
      <c r="K21" s="119"/>
      <c r="L21" s="120"/>
      <c r="M21" s="120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>IF(OR(D21="",B21="",V21=""),"",IF(OR(C21="UM",C21="JM",C21="SM",C21="UK",C21="JK",C21="SK"),"",Q21*(IF(ABS(1900-YEAR((V21+1)-D21))&lt;29,0,(VLOOKUP((YEAR(V21)-YEAR(D21)),'Meltzer-Malone'!$A$3:$B$63,2))))))</f>
        <v/>
      </c>
      <c r="S21" s="79"/>
      <c r="T21" s="80"/>
      <c r="U21" s="78" t="str">
        <f t="shared" si="4"/>
        <v/>
      </c>
      <c r="V21" s="134">
        <f>R5</f>
        <v>43792</v>
      </c>
      <c r="W21" s="121"/>
      <c r="X21" s="121"/>
      <c r="Y21" s="1"/>
    </row>
    <row r="22" spans="1:25" s="12" customFormat="1" ht="20" customHeight="1" x14ac:dyDescent="0.3">
      <c r="A22" s="112"/>
      <c r="B22" s="113"/>
      <c r="C22" s="114"/>
      <c r="D22" s="115"/>
      <c r="E22" s="116"/>
      <c r="F22" s="117" t="s">
        <v>20</v>
      </c>
      <c r="G22" s="118"/>
      <c r="H22" s="122"/>
      <c r="I22" s="123"/>
      <c r="J22" s="124"/>
      <c r="K22" s="119"/>
      <c r="L22" s="120"/>
      <c r="M22" s="120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>IF(OR(D22="",B22="",V22=""),"",IF(OR(C22="UM",C22="JM",C22="SM",C22="UK",C22="JK",C22="SK"),"",Q22*(IF(ABS(1900-YEAR((V22+1)-D22))&lt;29,0,(VLOOKUP((YEAR(V22)-YEAR(D22)),'Meltzer-Malone'!$A$3:$B$63,2))))))</f>
        <v/>
      </c>
      <c r="S22" s="79"/>
      <c r="T22" s="80"/>
      <c r="U22" s="78" t="str">
        <f t="shared" si="4"/>
        <v/>
      </c>
      <c r="V22" s="134">
        <f>R5</f>
        <v>43792</v>
      </c>
      <c r="W22" s="121"/>
      <c r="X22" s="121"/>
      <c r="Y22" s="1"/>
    </row>
    <row r="23" spans="1:25" s="12" customFormat="1" ht="20" customHeight="1" x14ac:dyDescent="0.3">
      <c r="A23" s="112"/>
      <c r="B23" s="113"/>
      <c r="C23" s="114"/>
      <c r="D23" s="115"/>
      <c r="E23" s="116"/>
      <c r="F23" s="117"/>
      <c r="G23" s="118"/>
      <c r="H23" s="122"/>
      <c r="I23" s="123"/>
      <c r="J23" s="124"/>
      <c r="K23" s="119"/>
      <c r="L23" s="120"/>
      <c r="M23" s="120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>IF(OR(D23="",B23="",V23=""),"",IF(OR(C23="UM",C23="JM",C23="SM",C23="UK",C23="JK",C23="SK"),"",Q23*(IF(ABS(1900-YEAR((V23+1)-D23))&lt;29,0,(VLOOKUP((YEAR(V23)-YEAR(D23)),'Meltzer-Malone'!$A$3:$B$63,2))))))</f>
        <v/>
      </c>
      <c r="S23" s="79"/>
      <c r="T23" s="80"/>
      <c r="U23" s="78" t="str">
        <f t="shared" si="4"/>
        <v/>
      </c>
      <c r="V23" s="134">
        <f>R5</f>
        <v>43792</v>
      </c>
      <c r="W23" s="121"/>
      <c r="X23" s="121"/>
      <c r="Y23" s="1"/>
    </row>
    <row r="24" spans="1:25" s="12" customFormat="1" ht="20" customHeight="1" x14ac:dyDescent="0.3">
      <c r="A24" s="112"/>
      <c r="B24" s="88"/>
      <c r="C24" s="114"/>
      <c r="D24" s="81"/>
      <c r="E24" s="82"/>
      <c r="F24" s="83"/>
      <c r="G24" s="84"/>
      <c r="H24" s="127"/>
      <c r="I24" s="128"/>
      <c r="J24" s="129"/>
      <c r="K24" s="119"/>
      <c r="L24" s="120"/>
      <c r="M24" s="120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>IF(OR(D24="",B24="",V24=""),"",IF(OR(C24="UM",C24="JM",C24="SM",C24="UK",C24="JK",C24="SK"),"",Q24*(IF(ABS(1900-YEAR((V24+1)-D24))&lt;29,0,(VLOOKUP((YEAR(V24)-YEAR(D24)),'Meltzer-Malone'!$A$3:$B$63,2))))))</f>
        <v/>
      </c>
      <c r="S24" s="86"/>
      <c r="T24" s="87"/>
      <c r="U24" s="78" t="str">
        <f t="shared" si="4"/>
        <v/>
      </c>
      <c r="V24" s="134">
        <f>R5</f>
        <v>43792</v>
      </c>
      <c r="W24" s="121"/>
      <c r="X24" s="121"/>
      <c r="Y24" s="1"/>
    </row>
    <row r="25" spans="1:25" s="8" customFormat="1" ht="9" customHeight="1" x14ac:dyDescent="0.3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</row>
    <row r="26" spans="1:25" customFormat="1" x14ac:dyDescent="0.3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5" s="7" customFormat="1" ht="14" x14ac:dyDescent="0.3">
      <c r="A27" s="7" t="s">
        <v>17</v>
      </c>
      <c r="B27"/>
      <c r="C27" s="206" t="s">
        <v>99</v>
      </c>
      <c r="D27" s="206"/>
      <c r="E27" s="206"/>
      <c r="F27" s="206"/>
      <c r="G27" s="46" t="s">
        <v>29</v>
      </c>
      <c r="H27" s="47">
        <v>1</v>
      </c>
      <c r="I27" s="205" t="s">
        <v>70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5" s="7" customFormat="1" ht="14" x14ac:dyDescent="0.3">
      <c r="B28"/>
      <c r="C28" s="203"/>
      <c r="D28" s="203"/>
      <c r="E28" s="203"/>
      <c r="F28" s="203"/>
      <c r="G28" s="48" t="s">
        <v>20</v>
      </c>
      <c r="H28" s="47">
        <v>2</v>
      </c>
      <c r="I28" s="205" t="s">
        <v>86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5" s="7" customFormat="1" ht="14" x14ac:dyDescent="0.3">
      <c r="A29" s="49" t="s">
        <v>30</v>
      </c>
      <c r="B29"/>
      <c r="C29" s="206"/>
      <c r="D29" s="206"/>
      <c r="E29" s="206"/>
      <c r="F29" s="206"/>
      <c r="G29" s="50"/>
      <c r="H29" s="47">
        <v>3</v>
      </c>
      <c r="I29" s="205" t="s">
        <v>88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5" ht="14" x14ac:dyDescent="0.3">
      <c r="A30" s="6"/>
      <c r="B30"/>
      <c r="C30" s="206"/>
      <c r="D30" s="206"/>
      <c r="E30" s="206"/>
      <c r="F30" s="206"/>
      <c r="G30" s="34"/>
      <c r="H30" s="32"/>
      <c r="I30" s="205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5" ht="14" x14ac:dyDescent="0.3">
      <c r="A31" s="7"/>
      <c r="B31"/>
      <c r="C31" s="206"/>
      <c r="D31" s="206"/>
      <c r="E31" s="206"/>
      <c r="F31" s="206"/>
      <c r="G31" s="52" t="s">
        <v>31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</row>
    <row r="32" spans="1:25" ht="14" x14ac:dyDescent="0.3">
      <c r="C32" s="38"/>
      <c r="D32" s="33"/>
      <c r="E32" s="33"/>
      <c r="F32" s="34"/>
      <c r="G32" s="52" t="s">
        <v>32</v>
      </c>
      <c r="H32" s="198" t="s">
        <v>115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4" x14ac:dyDescent="0.3">
      <c r="A33" s="7" t="s">
        <v>18</v>
      </c>
      <c r="B33"/>
      <c r="C33" s="206" t="s">
        <v>72</v>
      </c>
      <c r="D33" s="206"/>
      <c r="E33" s="206"/>
      <c r="F33" s="206"/>
      <c r="G33" s="52" t="s">
        <v>33</v>
      </c>
      <c r="H33" s="198" t="s">
        <v>204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:20" ht="14" x14ac:dyDescent="0.3">
      <c r="C34" s="206"/>
      <c r="D34" s="206"/>
      <c r="E34" s="206"/>
      <c r="F34" s="206"/>
      <c r="G34" s="52"/>
      <c r="H34" s="31"/>
      <c r="I34" s="55"/>
    </row>
    <row r="35" spans="1:20" ht="14" x14ac:dyDescent="0.3">
      <c r="A35" s="47" t="s">
        <v>34</v>
      </c>
      <c r="B35" s="56"/>
      <c r="C35" s="206" t="s">
        <v>71</v>
      </c>
      <c r="D35" s="206"/>
      <c r="E35" s="206"/>
      <c r="F35" s="206"/>
      <c r="G35" s="52" t="s">
        <v>22</v>
      </c>
      <c r="H35" s="198" t="s">
        <v>205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</row>
    <row r="36" spans="1:20" ht="14" x14ac:dyDescent="0.3">
      <c r="C36" s="206"/>
      <c r="D36" s="206"/>
      <c r="E36" s="206"/>
      <c r="F36" s="206"/>
      <c r="G36" s="52"/>
      <c r="H36" s="198" t="s">
        <v>207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ht="14" x14ac:dyDescent="0.3">
      <c r="A37" s="56" t="s">
        <v>21</v>
      </c>
      <c r="B37" s="56"/>
      <c r="C37" s="35" t="s">
        <v>43</v>
      </c>
      <c r="D37" s="36"/>
      <c r="E37" s="36"/>
      <c r="F37" s="37"/>
      <c r="G37" s="5"/>
      <c r="H37" s="198" t="s">
        <v>206</v>
      </c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ht="14" x14ac:dyDescent="0.3">
      <c r="A38" s="57"/>
      <c r="B38" s="57"/>
      <c r="C38" s="58"/>
      <c r="D38" s="33"/>
      <c r="E38" s="33"/>
      <c r="F38" s="34"/>
      <c r="G38" s="5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4" x14ac:dyDescent="0.3">
      <c r="C39" s="3"/>
      <c r="D39" s="4"/>
      <c r="E39" s="4"/>
      <c r="F39" s="5"/>
      <c r="G39" s="5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</row>
    <row r="40" spans="1:20" x14ac:dyDescent="0.3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31" priority="1" stopIfTrue="1" operator="between">
      <formula>1</formula>
      <formula>300</formula>
    </cfRule>
    <cfRule type="cellIs" dxfId="3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 xr:uid="{00000000-0002-0000-08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 xr:uid="{A52CE56F-C7BC-D042-B1F2-6229BDBCF792}">
      <formula1>"40,45,49,55,59,64,71,76,81,+81,'+81,81+,87,+87,'+87,87+,49,55,61,67,73,81,89,96,102,+102,'+102,102+,109,+109,'+109,109+"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Stevneprotokoller</TermName>
          <TermId xmlns="http://schemas.microsoft.com/office/infopath/2007/PartnerControls">62758785-c66c-4e54-854b-2bf1204ae428</TermId>
        </TermInfo>
      </Terms>
    </fb809ca8e56e4d4a8122c12376747d4f>
    <TaxCatchAll xmlns="ef145d64-a689-4632-996c-4b7808930515">
      <Value>32</Value>
    </TaxCatchAll>
  </documentManagement>
</p:properties>
</file>

<file path=customXml/itemProps1.xml><?xml version="1.0" encoding="utf-8"?>
<ds:datastoreItem xmlns:ds="http://schemas.openxmlformats.org/officeDocument/2006/customXml" ds:itemID="{7C1F758D-3E7F-4B54-8FFF-45040A2BC480}"/>
</file>

<file path=customXml/itemProps2.xml><?xml version="1.0" encoding="utf-8"?>
<ds:datastoreItem xmlns:ds="http://schemas.openxmlformats.org/officeDocument/2006/customXml" ds:itemID="{0EA11B50-6880-46AD-AC71-D26CCD6B0A35}"/>
</file>

<file path=customXml/itemProps3.xml><?xml version="1.0" encoding="utf-8"?>
<ds:datastoreItem xmlns:ds="http://schemas.openxmlformats.org/officeDocument/2006/customXml" ds:itemID="{67522E16-248F-4EE2-84F2-920AACF01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Navngitte områder</vt:lpstr>
      </vt:variant>
      <vt:variant>
        <vt:i4>17</vt:i4>
      </vt:variant>
    </vt:vector>
  </HeadingPairs>
  <TitlesOfParts>
    <vt:vector size="35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NM Lag </vt:lpstr>
      <vt:lpstr>Ranking NM Lag</vt:lpstr>
      <vt:lpstr>Ranking total NM Lag</vt:lpstr>
      <vt:lpstr>Meltzer-Malone</vt:lpstr>
      <vt:lpstr>'NM Lag '!Utskriftsområde</vt:lpstr>
      <vt:lpstr>'P1'!Utskriftsområde</vt:lpstr>
      <vt:lpstr>'P10'!Utskriftsområde</vt:lpstr>
      <vt:lpstr>'P11'!Utskriftsområde</vt:lpstr>
      <vt:lpstr>'P12'!Utskriftsområde</vt:lpstr>
      <vt:lpstr>'P13'!Utskriftsområde</vt:lpstr>
      <vt:lpstr>'P14'!Utskriftsområde</vt:lpstr>
      <vt:lpstr>'P2'!Utskriftsområde</vt:lpstr>
      <vt:lpstr>'P3'!Utskriftsområde</vt:lpstr>
      <vt:lpstr>'P4'!Utskriftsområde</vt:lpstr>
      <vt:lpstr>'P5'!Utskriftsområde</vt:lpstr>
      <vt:lpstr>'P6'!Utskriftsområde</vt:lpstr>
      <vt:lpstr>'P7'!Utskriftsområde</vt:lpstr>
      <vt:lpstr>'P8'!Utskriftsområde</vt:lpstr>
      <vt:lpstr>'P9'!Utskriftsområde</vt:lpstr>
      <vt:lpstr>'Ranking NM Lag'!Utskriftsområde</vt:lpstr>
      <vt:lpstr>'Ranking total NM Lag'!Utskriftsområde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Hans Bj. Hagenes Vigrestad IK</dc:creator>
  <cp:lastModifiedBy>Grostad, Arne</cp:lastModifiedBy>
  <cp:lastPrinted>2019-11-26T20:06:19Z</cp:lastPrinted>
  <dcterms:created xsi:type="dcterms:W3CDTF">2001-08-31T20:44:44Z</dcterms:created>
  <dcterms:modified xsi:type="dcterms:W3CDTF">2019-11-27T07:18:26Z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Dokumentkategori">
    <vt:lpwstr>32;#Stevneprotokoller|62758785-c66c-4e54-854b-2bf1204ae428</vt:lpwstr>
  </property>
  <property fmtid="{D5CDD505-2E9C-101B-9397-08002B2CF9AE}" pid="3" name="ContentTypeId">
    <vt:lpwstr>0x010100D894AAE6EF176744940E11D3ADF46EF4</vt:lpwstr>
  </property>
</Properties>
</file>