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mments7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omments4.xml" ContentType="application/vnd.openxmlformats-officedocument.spreadsheetml.comments+xml"/>
  <Override PartName="/xl/comments1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2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A_Stevneprotokoller/"/>
    </mc:Choice>
  </mc:AlternateContent>
  <bookViews>
    <workbookView xWindow="0" yWindow="0" windowWidth="18285" windowHeight="8790" firstSheet="4" activeTab="13"/>
  </bookViews>
  <sheets>
    <sheet name="P1" sheetId="10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3" r:id="rId9"/>
    <sheet name="P10" sheetId="34" r:id="rId10"/>
    <sheet name="P11" sheetId="35" r:id="rId11"/>
    <sheet name="P12" sheetId="36" r:id="rId12"/>
    <sheet name="NM Lag " sheetId="40" r:id="rId13"/>
    <sheet name="Ranking NM Lag" sheetId="43" r:id="rId14"/>
    <sheet name="Ranking total NM Lag " sheetId="44" r:id="rId15"/>
    <sheet name="Meltzer-Malone" sheetId="37" state="hidden" r:id="rId16"/>
    <sheet name="Module1" sheetId="2" state="veryHidden" r:id="rId17"/>
  </sheets>
  <definedNames>
    <definedName name="_xlnm.Print_Area" localSheetId="12">'NM Lag '!$A$1:$P$151</definedName>
    <definedName name="_xlnm.Print_Area" localSheetId="0">'P1'!$A$1:$S$39</definedName>
    <definedName name="_xlnm.Print_Area" localSheetId="9">'P10'!$A$1:$U$40</definedName>
    <definedName name="_xlnm.Print_Area" localSheetId="10">'P11'!$A$1:$U$39</definedName>
    <definedName name="_xlnm.Print_Area" localSheetId="11">'P12'!$A$1:$U$39</definedName>
    <definedName name="_xlnm.Print_Area" localSheetId="1">'P2'!$A$1:$S$39</definedName>
    <definedName name="_xlnm.Print_Area" localSheetId="2">'P3'!$A$1:$S$39</definedName>
    <definedName name="_xlnm.Print_Area" localSheetId="3">'P4'!$A$1:$U$39</definedName>
    <definedName name="_xlnm.Print_Area" localSheetId="4">'P5'!$A$1:$U$39</definedName>
    <definedName name="_xlnm.Print_Area" localSheetId="5">'P6'!$A$1:$U$39</definedName>
    <definedName name="_xlnm.Print_Area" localSheetId="6">'P7'!$A$1:$U$39</definedName>
    <definedName name="_xlnm.Print_Area" localSheetId="7">'P8'!$A$1:$U$40</definedName>
    <definedName name="_xlnm.Print_Area" localSheetId="8">'P9'!$A$1:$U$39</definedName>
    <definedName name="_xlnm.Print_Area" localSheetId="13">'Ranking NM Lag'!$A$1:$P$126</definedName>
    <definedName name="_xlnm.Print_Area" localSheetId="14">'Ranking total NM Lag '!$A$1:$P$90</definedName>
    <definedName name="_xlnm.Print_Titles" localSheetId="12">'NM Lag '!#REF!</definedName>
    <definedName name="_xlnm.Print_Titles" localSheetId="13">'Ranking NM Lag'!#REF!</definedName>
    <definedName name="_xlnm.Print_Titles" localSheetId="14">'Ranking total NM Lag '!#REF!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N18" i="17" l="1"/>
  <c r="N14" i="17"/>
  <c r="P14" i="17" s="1"/>
  <c r="Q14" i="17" s="1"/>
  <c r="O14" i="17"/>
  <c r="N19" i="17"/>
  <c r="P19" i="17" s="1"/>
  <c r="Q19" i="17" s="1"/>
  <c r="P77" i="40" s="1"/>
  <c r="O19" i="17"/>
  <c r="N21" i="17"/>
  <c r="O21" i="17"/>
  <c r="P21" i="17" s="1"/>
  <c r="N16" i="34"/>
  <c r="O16" i="34"/>
  <c r="P16" i="34" s="1"/>
  <c r="U16" i="34"/>
  <c r="V12" i="34"/>
  <c r="N12" i="34"/>
  <c r="O12" i="34"/>
  <c r="P12" i="34"/>
  <c r="U12" i="34" s="1"/>
  <c r="R12" i="34"/>
  <c r="Q12" i="34"/>
  <c r="N20" i="34"/>
  <c r="O20" i="34"/>
  <c r="P20" i="34"/>
  <c r="U9" i="9"/>
  <c r="N14" i="10"/>
  <c r="O12" i="10"/>
  <c r="P12" i="10"/>
  <c r="Q12" i="10" s="1"/>
  <c r="N11" i="9"/>
  <c r="O11" i="9"/>
  <c r="N15" i="9"/>
  <c r="M48" i="44" s="1"/>
  <c r="O15" i="9"/>
  <c r="P15" i="9"/>
  <c r="N13" i="9"/>
  <c r="O13" i="9"/>
  <c r="N11" i="10"/>
  <c r="O11" i="10"/>
  <c r="P11" i="10"/>
  <c r="N10" i="9"/>
  <c r="O10" i="9"/>
  <c r="P10" i="9"/>
  <c r="Q10" i="9" s="1"/>
  <c r="P77" i="44" s="1"/>
  <c r="N16" i="9"/>
  <c r="O16" i="9"/>
  <c r="N54" i="43" s="1"/>
  <c r="N10" i="10"/>
  <c r="M87" i="44" s="1"/>
  <c r="O10" i="10"/>
  <c r="P10" i="10"/>
  <c r="N15" i="10"/>
  <c r="O15" i="10"/>
  <c r="P15" i="10" s="1"/>
  <c r="Q15" i="10"/>
  <c r="P84" i="44" s="1"/>
  <c r="N14" i="9"/>
  <c r="P14" i="9" s="1"/>
  <c r="O14" i="9"/>
  <c r="Q14" i="9"/>
  <c r="P70" i="44" s="1"/>
  <c r="N12" i="10"/>
  <c r="N16" i="10"/>
  <c r="P16" i="10"/>
  <c r="Q16" i="10" s="1"/>
  <c r="P88" i="44" s="1"/>
  <c r="N9" i="10"/>
  <c r="O9" i="10"/>
  <c r="O14" i="10"/>
  <c r="P14" i="10" s="1"/>
  <c r="Q14" i="10"/>
  <c r="N9" i="9"/>
  <c r="P9" i="9" s="1"/>
  <c r="O9" i="9"/>
  <c r="N14" i="19"/>
  <c r="O14" i="19"/>
  <c r="P14" i="19"/>
  <c r="Q14" i="19" s="1"/>
  <c r="P98" i="40"/>
  <c r="N9" i="18"/>
  <c r="O9" i="18"/>
  <c r="P9" i="18"/>
  <c r="Q9" i="18" s="1"/>
  <c r="P95" i="40" s="1"/>
  <c r="N15" i="18"/>
  <c r="O15" i="18"/>
  <c r="P15" i="18"/>
  <c r="Q15" i="18" s="1"/>
  <c r="P96" i="40"/>
  <c r="N10" i="19"/>
  <c r="P10" i="19" s="1"/>
  <c r="O10" i="19"/>
  <c r="N17" i="19"/>
  <c r="O17" i="19"/>
  <c r="P17" i="19" s="1"/>
  <c r="N11" i="18"/>
  <c r="O11" i="18"/>
  <c r="P11" i="18"/>
  <c r="N14" i="18"/>
  <c r="P14" i="18" s="1"/>
  <c r="Q14" i="18" s="1"/>
  <c r="O14" i="18"/>
  <c r="N11" i="19"/>
  <c r="M80" i="44" s="1"/>
  <c r="O11" i="19"/>
  <c r="P11" i="19"/>
  <c r="Q11" i="19"/>
  <c r="P92" i="40" s="1"/>
  <c r="N10" i="18"/>
  <c r="O10" i="18"/>
  <c r="P10" i="18"/>
  <c r="N9" i="19"/>
  <c r="P9" i="19" s="1"/>
  <c r="Q9" i="19" s="1"/>
  <c r="P87" i="40" s="1"/>
  <c r="O9" i="19"/>
  <c r="N15" i="19"/>
  <c r="O15" i="19"/>
  <c r="N69" i="44" s="1"/>
  <c r="P15" i="19"/>
  <c r="Q15" i="19"/>
  <c r="N13" i="18"/>
  <c r="O13" i="18"/>
  <c r="P13" i="18"/>
  <c r="Q13" i="18" s="1"/>
  <c r="P75" i="44" s="1"/>
  <c r="N12" i="19"/>
  <c r="P12" i="19" s="1"/>
  <c r="Q12" i="19" s="1"/>
  <c r="P83" i="40" s="1"/>
  <c r="O12" i="19"/>
  <c r="N16" i="19"/>
  <c r="O16" i="19"/>
  <c r="N10" i="15"/>
  <c r="O10" i="15"/>
  <c r="P10" i="15"/>
  <c r="Q10" i="15"/>
  <c r="P49" i="40"/>
  <c r="N9" i="16"/>
  <c r="O9" i="16"/>
  <c r="N16" i="16"/>
  <c r="P16" i="16" s="1"/>
  <c r="O16" i="16"/>
  <c r="N10" i="17"/>
  <c r="O10" i="17"/>
  <c r="P10" i="17"/>
  <c r="N15" i="17"/>
  <c r="P15" i="17" s="1"/>
  <c r="Q15" i="17" s="1"/>
  <c r="P67" i="40" s="1"/>
  <c r="O15" i="17"/>
  <c r="N20" i="17"/>
  <c r="O20" i="17"/>
  <c r="N14" i="44" s="1"/>
  <c r="P20" i="17"/>
  <c r="Q20" i="17" s="1"/>
  <c r="N11" i="17"/>
  <c r="O11" i="17"/>
  <c r="P11" i="17"/>
  <c r="Q11" i="17" s="1"/>
  <c r="O18" i="17"/>
  <c r="P18" i="17" s="1"/>
  <c r="Q18" i="17" s="1"/>
  <c r="P73" i="40" s="1"/>
  <c r="N9" i="17"/>
  <c r="O9" i="17"/>
  <c r="N13" i="17"/>
  <c r="O13" i="17"/>
  <c r="P13" i="17"/>
  <c r="Q13" i="17" s="1"/>
  <c r="P29" i="44" s="1"/>
  <c r="P71" i="40"/>
  <c r="N17" i="17"/>
  <c r="O17" i="17"/>
  <c r="N14" i="16"/>
  <c r="O14" i="16"/>
  <c r="P14" i="16"/>
  <c r="Q14" i="16"/>
  <c r="P61" i="40"/>
  <c r="N12" i="15"/>
  <c r="O12" i="15"/>
  <c r="P12" i="15"/>
  <c r="Q12" i="15" s="1"/>
  <c r="P85" i="44" s="1"/>
  <c r="P58" i="40"/>
  <c r="N15" i="15"/>
  <c r="O15" i="15"/>
  <c r="P15" i="15"/>
  <c r="Q15" i="15" s="1"/>
  <c r="P54" i="40" s="1"/>
  <c r="N10" i="16"/>
  <c r="O10" i="16"/>
  <c r="P10" i="16"/>
  <c r="O78" i="44" s="1"/>
  <c r="Q10" i="16"/>
  <c r="P60" i="40"/>
  <c r="N14" i="15"/>
  <c r="P14" i="15" s="1"/>
  <c r="Q14" i="15" s="1"/>
  <c r="O14" i="15"/>
  <c r="N17" i="16"/>
  <c r="O17" i="16"/>
  <c r="N11" i="15"/>
  <c r="O11" i="15"/>
  <c r="P11" i="15"/>
  <c r="Q11" i="15"/>
  <c r="P44" i="40"/>
  <c r="N17" i="15"/>
  <c r="P17" i="15" s="1"/>
  <c r="Q17" i="15" s="1"/>
  <c r="N12" i="16"/>
  <c r="O12" i="16"/>
  <c r="P12" i="16"/>
  <c r="Q12" i="16"/>
  <c r="P46" i="40" s="1"/>
  <c r="N16" i="15"/>
  <c r="P16" i="15" s="1"/>
  <c r="Q16" i="15" s="1"/>
  <c r="P45" i="40" s="1"/>
  <c r="O16" i="15"/>
  <c r="N9" i="14"/>
  <c r="P9" i="14" s="1"/>
  <c r="O9" i="14"/>
  <c r="N13" i="14"/>
  <c r="O13" i="14"/>
  <c r="P13" i="14"/>
  <c r="U13" i="14" s="1"/>
  <c r="Q13" i="14"/>
  <c r="P24" i="44" s="1"/>
  <c r="P34" i="40"/>
  <c r="N19" i="14"/>
  <c r="O19" i="14"/>
  <c r="N20" i="14"/>
  <c r="O20" i="14"/>
  <c r="P20" i="14"/>
  <c r="N10" i="14"/>
  <c r="O10" i="14"/>
  <c r="P10" i="14"/>
  <c r="N14" i="14"/>
  <c r="P14" i="14" s="1"/>
  <c r="Q14" i="14" s="1"/>
  <c r="O14" i="14"/>
  <c r="N17" i="14"/>
  <c r="O17" i="14"/>
  <c r="N25" i="44" s="1"/>
  <c r="P17" i="14"/>
  <c r="Q17" i="14"/>
  <c r="N21" i="14"/>
  <c r="M28" i="44" s="1"/>
  <c r="O21" i="14"/>
  <c r="P21" i="14"/>
  <c r="U21" i="14" s="1"/>
  <c r="N11" i="14"/>
  <c r="P11" i="14" s="1"/>
  <c r="O11" i="14"/>
  <c r="N15" i="14"/>
  <c r="O15" i="14"/>
  <c r="N18" i="14"/>
  <c r="O18" i="14"/>
  <c r="P18" i="14" s="1"/>
  <c r="Q18" i="14"/>
  <c r="P30" i="40"/>
  <c r="O16" i="10"/>
  <c r="P79" i="44"/>
  <c r="N12" i="9"/>
  <c r="P12" i="9" s="1"/>
  <c r="Q12" i="9"/>
  <c r="P83" i="44"/>
  <c r="N17" i="9"/>
  <c r="P17" i="9" s="1"/>
  <c r="Q17" i="9" s="1"/>
  <c r="N18" i="36"/>
  <c r="P18" i="36"/>
  <c r="Q18" i="36"/>
  <c r="O18" i="36"/>
  <c r="N13" i="36"/>
  <c r="P13" i="36" s="1"/>
  <c r="Q13" i="36" s="1"/>
  <c r="O13" i="36"/>
  <c r="N18" i="35"/>
  <c r="P18" i="35"/>
  <c r="Q18" i="35"/>
  <c r="O18" i="35"/>
  <c r="N13" i="35"/>
  <c r="P13" i="35" s="1"/>
  <c r="Q13" i="35" s="1"/>
  <c r="O13" i="35"/>
  <c r="N13" i="34"/>
  <c r="P13" i="34"/>
  <c r="O13" i="34"/>
  <c r="N13" i="33"/>
  <c r="P13" i="33" s="1"/>
  <c r="Q13" i="33" s="1"/>
  <c r="O13" i="33"/>
  <c r="N21" i="19"/>
  <c r="O21" i="19"/>
  <c r="P21" i="19"/>
  <c r="Q21" i="19"/>
  <c r="N20" i="18"/>
  <c r="P20" i="18" s="1"/>
  <c r="Q20" i="18" s="1"/>
  <c r="O20" i="18"/>
  <c r="O75" i="44"/>
  <c r="N75" i="44"/>
  <c r="M75" i="44"/>
  <c r="L75" i="44"/>
  <c r="K75" i="44"/>
  <c r="J75" i="44"/>
  <c r="I75" i="44"/>
  <c r="H75" i="44"/>
  <c r="G75" i="44"/>
  <c r="F75" i="44"/>
  <c r="E75" i="44"/>
  <c r="D75" i="44"/>
  <c r="C75" i="44"/>
  <c r="B75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N20" i="16"/>
  <c r="P20" i="16" s="1"/>
  <c r="O20" i="16"/>
  <c r="Q20" i="16"/>
  <c r="N13" i="16"/>
  <c r="P13" i="16"/>
  <c r="Q13" i="16"/>
  <c r="O13" i="16"/>
  <c r="N13" i="15"/>
  <c r="P13" i="15"/>
  <c r="Q13" i="15" s="1"/>
  <c r="O13" i="15"/>
  <c r="N28" i="44"/>
  <c r="L28" i="44"/>
  <c r="K28" i="44"/>
  <c r="J28" i="44"/>
  <c r="I28" i="44"/>
  <c r="H28" i="44"/>
  <c r="G28" i="44"/>
  <c r="F28" i="44"/>
  <c r="E28" i="44"/>
  <c r="D28" i="44"/>
  <c r="C28" i="44"/>
  <c r="B28" i="44"/>
  <c r="N18" i="9"/>
  <c r="P18" i="9"/>
  <c r="Q18" i="9" s="1"/>
  <c r="O18" i="9"/>
  <c r="M63" i="44"/>
  <c r="L63" i="44"/>
  <c r="K63" i="44"/>
  <c r="J63" i="44"/>
  <c r="I63" i="44"/>
  <c r="H63" i="44"/>
  <c r="G63" i="44"/>
  <c r="F63" i="44"/>
  <c r="E63" i="44"/>
  <c r="D63" i="44"/>
  <c r="C63" i="44"/>
  <c r="B63" i="44"/>
  <c r="N13" i="10"/>
  <c r="P13" i="10" s="1"/>
  <c r="Q13" i="10" s="1"/>
  <c r="O13" i="10"/>
  <c r="O17" i="15"/>
  <c r="N61" i="44"/>
  <c r="M61" i="44"/>
  <c r="L61" i="44"/>
  <c r="K61" i="44"/>
  <c r="J61" i="44"/>
  <c r="I61" i="44"/>
  <c r="H61" i="44"/>
  <c r="G61" i="44"/>
  <c r="F61" i="44"/>
  <c r="E61" i="44"/>
  <c r="D61" i="44"/>
  <c r="C61" i="44"/>
  <c r="B61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N21" i="35"/>
  <c r="M74" i="44" s="1"/>
  <c r="O21" i="35"/>
  <c r="P21" i="35"/>
  <c r="N74" i="44"/>
  <c r="L74" i="44"/>
  <c r="K74" i="44"/>
  <c r="J74" i="44"/>
  <c r="I74" i="44"/>
  <c r="H74" i="44"/>
  <c r="G74" i="44"/>
  <c r="F74" i="44"/>
  <c r="E74" i="44"/>
  <c r="D74" i="44"/>
  <c r="C74" i="44"/>
  <c r="B74" i="44"/>
  <c r="N10" i="36"/>
  <c r="O10" i="36"/>
  <c r="N64" i="44" s="1"/>
  <c r="L64" i="44"/>
  <c r="K64" i="44"/>
  <c r="J64" i="44"/>
  <c r="I64" i="44"/>
  <c r="H64" i="44"/>
  <c r="G64" i="44"/>
  <c r="F64" i="44"/>
  <c r="E64" i="44"/>
  <c r="D64" i="44"/>
  <c r="C64" i="44"/>
  <c r="B64" i="44"/>
  <c r="N17" i="36"/>
  <c r="O17" i="36"/>
  <c r="P17" i="36"/>
  <c r="Q17" i="36" s="1"/>
  <c r="P57" i="44"/>
  <c r="O57" i="44"/>
  <c r="N57" i="44"/>
  <c r="M57" i="44"/>
  <c r="L57" i="44"/>
  <c r="K57" i="44"/>
  <c r="J57" i="44"/>
  <c r="I57" i="44"/>
  <c r="H57" i="44"/>
  <c r="G57" i="44"/>
  <c r="F57" i="44"/>
  <c r="E57" i="44"/>
  <c r="D57" i="44"/>
  <c r="C57" i="44"/>
  <c r="B57" i="44"/>
  <c r="N19" i="35"/>
  <c r="O19" i="35"/>
  <c r="N65" i="44" s="1"/>
  <c r="P19" i="35"/>
  <c r="O65" i="44" s="1"/>
  <c r="M65" i="44"/>
  <c r="L65" i="44"/>
  <c r="K65" i="44"/>
  <c r="J65" i="44"/>
  <c r="I65" i="44"/>
  <c r="H65" i="44"/>
  <c r="G65" i="44"/>
  <c r="F65" i="44"/>
  <c r="E65" i="44"/>
  <c r="D65" i="44"/>
  <c r="C65" i="44"/>
  <c r="B65" i="44"/>
  <c r="N9" i="35"/>
  <c r="O9" i="35"/>
  <c r="N66" i="44" s="1"/>
  <c r="M66" i="44"/>
  <c r="L66" i="44"/>
  <c r="K66" i="44"/>
  <c r="J66" i="44"/>
  <c r="I66" i="44"/>
  <c r="H66" i="44"/>
  <c r="G66" i="44"/>
  <c r="F66" i="44"/>
  <c r="E66" i="44"/>
  <c r="D66" i="44"/>
  <c r="C66" i="44"/>
  <c r="B66" i="44"/>
  <c r="N12" i="35"/>
  <c r="M58" i="44" s="1"/>
  <c r="O12" i="35"/>
  <c r="N58" i="44"/>
  <c r="L58" i="44"/>
  <c r="K58" i="44"/>
  <c r="J58" i="44"/>
  <c r="I58" i="44"/>
  <c r="H58" i="44"/>
  <c r="G58" i="44"/>
  <c r="F58" i="44"/>
  <c r="E58" i="44"/>
  <c r="D58" i="44"/>
  <c r="C58" i="44"/>
  <c r="B58" i="44"/>
  <c r="N9" i="36"/>
  <c r="M60" i="44" s="1"/>
  <c r="O9" i="36"/>
  <c r="N60" i="44" s="1"/>
  <c r="L60" i="44"/>
  <c r="K60" i="44"/>
  <c r="J60" i="44"/>
  <c r="I60" i="44"/>
  <c r="H60" i="44"/>
  <c r="G60" i="44"/>
  <c r="F60" i="44"/>
  <c r="E60" i="44"/>
  <c r="D60" i="44"/>
  <c r="C60" i="44"/>
  <c r="B60" i="44"/>
  <c r="N14" i="35"/>
  <c r="P14" i="35" s="1"/>
  <c r="Q14" i="35" s="1"/>
  <c r="P52" i="44" s="1"/>
  <c r="O14" i="35"/>
  <c r="O52" i="44"/>
  <c r="N52" i="44"/>
  <c r="M52" i="44"/>
  <c r="L52" i="44"/>
  <c r="K52" i="44"/>
  <c r="J52" i="44"/>
  <c r="I52" i="44"/>
  <c r="H52" i="44"/>
  <c r="G52" i="44"/>
  <c r="F52" i="44"/>
  <c r="E52" i="44"/>
  <c r="D52" i="44"/>
  <c r="C52" i="44"/>
  <c r="B52" i="44"/>
  <c r="N15" i="35"/>
  <c r="M59" i="44" s="1"/>
  <c r="O15" i="35"/>
  <c r="P15" i="35"/>
  <c r="Q15" i="35" s="1"/>
  <c r="O59" i="44"/>
  <c r="N59" i="44"/>
  <c r="L59" i="44"/>
  <c r="K59" i="44"/>
  <c r="J59" i="44"/>
  <c r="I59" i="44"/>
  <c r="H59" i="44"/>
  <c r="G59" i="44"/>
  <c r="F59" i="44"/>
  <c r="E59" i="44"/>
  <c r="D59" i="44"/>
  <c r="C59" i="44"/>
  <c r="B59" i="44"/>
  <c r="N17" i="35"/>
  <c r="P17" i="35" s="1"/>
  <c r="O17" i="35"/>
  <c r="N50" i="44" s="1"/>
  <c r="M50" i="44"/>
  <c r="L50" i="44"/>
  <c r="K50" i="44"/>
  <c r="J50" i="44"/>
  <c r="I50" i="44"/>
  <c r="H50" i="44"/>
  <c r="G50" i="44"/>
  <c r="F50" i="44"/>
  <c r="E50" i="44"/>
  <c r="D50" i="44"/>
  <c r="C50" i="44"/>
  <c r="B50" i="44"/>
  <c r="N20" i="35"/>
  <c r="O20" i="35"/>
  <c r="P20" i="35"/>
  <c r="Q20" i="35" s="1"/>
  <c r="P56" i="44"/>
  <c r="O56" i="44"/>
  <c r="N56" i="44"/>
  <c r="M56" i="44"/>
  <c r="L56" i="44"/>
  <c r="K56" i="44"/>
  <c r="J56" i="44"/>
  <c r="I56" i="44"/>
  <c r="H56" i="44"/>
  <c r="G56" i="44"/>
  <c r="F56" i="44"/>
  <c r="E56" i="44"/>
  <c r="D56" i="44"/>
  <c r="C56" i="44"/>
  <c r="B56" i="44"/>
  <c r="N10" i="35"/>
  <c r="O10" i="35"/>
  <c r="N62" i="44" s="1"/>
  <c r="P10" i="35"/>
  <c r="O62" i="44" s="1"/>
  <c r="Q10" i="35"/>
  <c r="P62" i="44" s="1"/>
  <c r="M62" i="44"/>
  <c r="L62" i="44"/>
  <c r="K62" i="44"/>
  <c r="J62" i="44"/>
  <c r="I62" i="44"/>
  <c r="H62" i="44"/>
  <c r="G62" i="44"/>
  <c r="F62" i="44"/>
  <c r="E62" i="44"/>
  <c r="D62" i="44"/>
  <c r="C62" i="44"/>
  <c r="B62" i="44"/>
  <c r="N12" i="36"/>
  <c r="O12" i="36"/>
  <c r="N53" i="44"/>
  <c r="M53" i="44"/>
  <c r="L53" i="44"/>
  <c r="K53" i="44"/>
  <c r="J53" i="44"/>
  <c r="I53" i="44"/>
  <c r="H53" i="44"/>
  <c r="G53" i="44"/>
  <c r="F53" i="44"/>
  <c r="E53" i="44"/>
  <c r="D53" i="44"/>
  <c r="C53" i="44"/>
  <c r="B53" i="44"/>
  <c r="N22" i="35"/>
  <c r="P22" i="35" s="1"/>
  <c r="O22" i="35"/>
  <c r="Q22" i="35"/>
  <c r="P44" i="44"/>
  <c r="O44" i="44"/>
  <c r="N44" i="44"/>
  <c r="M44" i="44"/>
  <c r="L44" i="44"/>
  <c r="K44" i="44"/>
  <c r="J44" i="44"/>
  <c r="I44" i="44"/>
  <c r="H44" i="44"/>
  <c r="G44" i="44"/>
  <c r="F44" i="44"/>
  <c r="E44" i="44"/>
  <c r="D44" i="44"/>
  <c r="C44" i="44"/>
  <c r="B44" i="44"/>
  <c r="N15" i="36"/>
  <c r="M43" i="44" s="1"/>
  <c r="O15" i="36"/>
  <c r="P15" i="36" s="1"/>
  <c r="L43" i="44"/>
  <c r="K43" i="44"/>
  <c r="J43" i="44"/>
  <c r="I43" i="44"/>
  <c r="H43" i="44"/>
  <c r="G43" i="44"/>
  <c r="F43" i="44"/>
  <c r="E43" i="44"/>
  <c r="D43" i="44"/>
  <c r="C43" i="44"/>
  <c r="B43" i="44"/>
  <c r="N11" i="36"/>
  <c r="P11" i="36" s="1"/>
  <c r="Q11" i="36" s="1"/>
  <c r="P45" i="44" s="1"/>
  <c r="O11" i="36"/>
  <c r="O45" i="44"/>
  <c r="N45" i="44"/>
  <c r="L45" i="44"/>
  <c r="K45" i="44"/>
  <c r="J45" i="44"/>
  <c r="I45" i="44"/>
  <c r="H45" i="44"/>
  <c r="G45" i="44"/>
  <c r="F45" i="44"/>
  <c r="E45" i="44"/>
  <c r="D45" i="44"/>
  <c r="C45" i="44"/>
  <c r="B45" i="44"/>
  <c r="N14" i="36"/>
  <c r="M55" i="44" s="1"/>
  <c r="O14" i="36"/>
  <c r="P14" i="36"/>
  <c r="O55" i="44" s="1"/>
  <c r="N55" i="44"/>
  <c r="L55" i="44"/>
  <c r="K55" i="44"/>
  <c r="J55" i="44"/>
  <c r="I55" i="44"/>
  <c r="H55" i="44"/>
  <c r="G55" i="44"/>
  <c r="F55" i="44"/>
  <c r="E55" i="44"/>
  <c r="D55" i="44"/>
  <c r="C55" i="44"/>
  <c r="B55" i="44"/>
  <c r="N11" i="35"/>
  <c r="O11" i="35"/>
  <c r="L42" i="44"/>
  <c r="K42" i="44"/>
  <c r="J42" i="44"/>
  <c r="I42" i="44"/>
  <c r="H42" i="44"/>
  <c r="G42" i="44"/>
  <c r="F42" i="44"/>
  <c r="E42" i="44"/>
  <c r="D42" i="44"/>
  <c r="C42" i="44"/>
  <c r="B42" i="44"/>
  <c r="N21" i="36"/>
  <c r="O21" i="36"/>
  <c r="P21" i="36"/>
  <c r="Q21" i="36" s="1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N19" i="36"/>
  <c r="O19" i="36"/>
  <c r="N37" i="44" s="1"/>
  <c r="P19" i="36"/>
  <c r="O37" i="44" s="1"/>
  <c r="Q19" i="36"/>
  <c r="P37" i="44" s="1"/>
  <c r="M37" i="44"/>
  <c r="L37" i="44"/>
  <c r="K37" i="44"/>
  <c r="J37" i="44"/>
  <c r="I37" i="44"/>
  <c r="H37" i="44"/>
  <c r="G37" i="44"/>
  <c r="F37" i="44"/>
  <c r="E37" i="44"/>
  <c r="D37" i="44"/>
  <c r="C37" i="44"/>
  <c r="B37" i="44"/>
  <c r="N22" i="36"/>
  <c r="O22" i="36"/>
  <c r="N38" i="44" s="1"/>
  <c r="M38" i="44"/>
  <c r="L38" i="44"/>
  <c r="K38" i="44"/>
  <c r="J38" i="44"/>
  <c r="I38" i="44"/>
  <c r="H38" i="44"/>
  <c r="G38" i="44"/>
  <c r="F38" i="44"/>
  <c r="E38" i="44"/>
  <c r="D38" i="44"/>
  <c r="C38" i="44"/>
  <c r="B38" i="44"/>
  <c r="N20" i="36"/>
  <c r="O20" i="36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N16" i="36"/>
  <c r="M41" i="44" s="1"/>
  <c r="O16" i="36"/>
  <c r="P16" i="36"/>
  <c r="O41" i="44" s="1"/>
  <c r="Q16" i="36"/>
  <c r="P41" i="44"/>
  <c r="N41" i="44"/>
  <c r="L41" i="44"/>
  <c r="K41" i="44"/>
  <c r="J41" i="44"/>
  <c r="I41" i="44"/>
  <c r="H41" i="44"/>
  <c r="G41" i="44"/>
  <c r="F41" i="44"/>
  <c r="E41" i="44"/>
  <c r="D41" i="44"/>
  <c r="C41" i="44"/>
  <c r="B41" i="44"/>
  <c r="N16" i="35"/>
  <c r="O16" i="35"/>
  <c r="N35" i="44"/>
  <c r="L35" i="44"/>
  <c r="K35" i="44"/>
  <c r="J35" i="44"/>
  <c r="I35" i="44"/>
  <c r="H35" i="44"/>
  <c r="G35" i="44"/>
  <c r="F35" i="44"/>
  <c r="E35" i="44"/>
  <c r="D35" i="44"/>
  <c r="C35" i="44"/>
  <c r="B35" i="44"/>
  <c r="N86" i="44"/>
  <c r="M86" i="44"/>
  <c r="L86" i="44"/>
  <c r="K86" i="44"/>
  <c r="J86" i="44"/>
  <c r="I86" i="44"/>
  <c r="H86" i="44"/>
  <c r="G86" i="44"/>
  <c r="F86" i="44"/>
  <c r="E86" i="44"/>
  <c r="D86" i="44"/>
  <c r="C86" i="44"/>
  <c r="B86" i="44"/>
  <c r="O81" i="44"/>
  <c r="N81" i="44"/>
  <c r="M81" i="44"/>
  <c r="L81" i="44"/>
  <c r="K81" i="44"/>
  <c r="J81" i="44"/>
  <c r="I81" i="44"/>
  <c r="H81" i="44"/>
  <c r="G81" i="44"/>
  <c r="F81" i="44"/>
  <c r="E81" i="44"/>
  <c r="D81" i="44"/>
  <c r="C81" i="44"/>
  <c r="B81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B21" i="44"/>
  <c r="N12" i="18"/>
  <c r="P12" i="18" s="1"/>
  <c r="Q12" i="18" s="1"/>
  <c r="O12" i="18"/>
  <c r="N16" i="18"/>
  <c r="O16" i="18"/>
  <c r="P16" i="18"/>
  <c r="Q16" i="18"/>
  <c r="P72" i="44"/>
  <c r="O72" i="44"/>
  <c r="N72" i="44"/>
  <c r="M72" i="44"/>
  <c r="L72" i="44"/>
  <c r="K72" i="44"/>
  <c r="J72" i="44"/>
  <c r="I72" i="44"/>
  <c r="H72" i="44"/>
  <c r="G72" i="44"/>
  <c r="F72" i="44"/>
  <c r="E72" i="44"/>
  <c r="D72" i="44"/>
  <c r="C72" i="44"/>
  <c r="B72" i="44"/>
  <c r="P80" i="44"/>
  <c r="O80" i="44"/>
  <c r="N80" i="44"/>
  <c r="L80" i="44"/>
  <c r="K80" i="44"/>
  <c r="J80" i="44"/>
  <c r="I80" i="44"/>
  <c r="H80" i="44"/>
  <c r="G80" i="44"/>
  <c r="F80" i="44"/>
  <c r="E80" i="44"/>
  <c r="D80" i="44"/>
  <c r="C80" i="44"/>
  <c r="B80" i="44"/>
  <c r="N13" i="19"/>
  <c r="P13" i="19" s="1"/>
  <c r="O13" i="19"/>
  <c r="O69" i="44"/>
  <c r="M69" i="44"/>
  <c r="L69" i="44"/>
  <c r="K69" i="44"/>
  <c r="J69" i="44"/>
  <c r="I69" i="44"/>
  <c r="H69" i="44"/>
  <c r="G69" i="44"/>
  <c r="F69" i="44"/>
  <c r="E69" i="44"/>
  <c r="D69" i="44"/>
  <c r="C69" i="44"/>
  <c r="B69" i="44"/>
  <c r="N9" i="15"/>
  <c r="O9" i="15"/>
  <c r="P9" i="15"/>
  <c r="Q9" i="15" s="1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B49" i="44"/>
  <c r="O82" i="44"/>
  <c r="N82" i="44"/>
  <c r="M82" i="44"/>
  <c r="L82" i="44"/>
  <c r="K82" i="44"/>
  <c r="J82" i="44"/>
  <c r="I82" i="44"/>
  <c r="H82" i="44"/>
  <c r="G82" i="44"/>
  <c r="F82" i="44"/>
  <c r="E82" i="44"/>
  <c r="D82" i="44"/>
  <c r="C82" i="44"/>
  <c r="B82" i="44"/>
  <c r="P78" i="44"/>
  <c r="N78" i="44"/>
  <c r="M78" i="44"/>
  <c r="L78" i="44"/>
  <c r="K78" i="44"/>
  <c r="J78" i="44"/>
  <c r="I78" i="44"/>
  <c r="H78" i="44"/>
  <c r="G78" i="44"/>
  <c r="F78" i="44"/>
  <c r="E78" i="44"/>
  <c r="D78" i="44"/>
  <c r="C78" i="44"/>
  <c r="B78" i="44"/>
  <c r="N11" i="16"/>
  <c r="O11" i="16"/>
  <c r="P54" i="44"/>
  <c r="O54" i="44"/>
  <c r="N54" i="44"/>
  <c r="M54" i="44"/>
  <c r="L54" i="44"/>
  <c r="K54" i="44"/>
  <c r="J54" i="44"/>
  <c r="I54" i="44"/>
  <c r="H54" i="44"/>
  <c r="G54" i="44"/>
  <c r="F54" i="44"/>
  <c r="E54" i="44"/>
  <c r="D54" i="44"/>
  <c r="C54" i="44"/>
  <c r="B54" i="44"/>
  <c r="N71" i="44"/>
  <c r="M71" i="44"/>
  <c r="L71" i="44"/>
  <c r="K71" i="44"/>
  <c r="J71" i="44"/>
  <c r="I71" i="44"/>
  <c r="H71" i="44"/>
  <c r="G71" i="44"/>
  <c r="F71" i="44"/>
  <c r="E71" i="44"/>
  <c r="D71" i="44"/>
  <c r="C71" i="44"/>
  <c r="B71" i="44"/>
  <c r="O85" i="44"/>
  <c r="N85" i="44"/>
  <c r="M85" i="44"/>
  <c r="L85" i="44"/>
  <c r="K85" i="44"/>
  <c r="J85" i="44"/>
  <c r="I85" i="44"/>
  <c r="H85" i="44"/>
  <c r="G85" i="44"/>
  <c r="F85" i="44"/>
  <c r="E85" i="44"/>
  <c r="D85" i="44"/>
  <c r="C85" i="44"/>
  <c r="B85" i="44"/>
  <c r="N15" i="16"/>
  <c r="O15" i="16"/>
  <c r="P15" i="16"/>
  <c r="Q15" i="16" s="1"/>
  <c r="P56" i="40" s="1"/>
  <c r="P51" i="44"/>
  <c r="O51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B47" i="44"/>
  <c r="L40" i="44"/>
  <c r="K40" i="44"/>
  <c r="J40" i="44"/>
  <c r="I40" i="44"/>
  <c r="H40" i="44"/>
  <c r="G40" i="44"/>
  <c r="F40" i="44"/>
  <c r="E40" i="44"/>
  <c r="D40" i="44"/>
  <c r="C40" i="44"/>
  <c r="B40" i="44"/>
  <c r="N76" i="44"/>
  <c r="M76" i="44"/>
  <c r="L76" i="44"/>
  <c r="K76" i="44"/>
  <c r="J76" i="44"/>
  <c r="I76" i="44"/>
  <c r="H76" i="44"/>
  <c r="G76" i="44"/>
  <c r="F76" i="44"/>
  <c r="E76" i="44"/>
  <c r="D76" i="44"/>
  <c r="C76" i="44"/>
  <c r="B76" i="44"/>
  <c r="N87" i="44"/>
  <c r="L87" i="44"/>
  <c r="K87" i="44"/>
  <c r="J87" i="44"/>
  <c r="I87" i="44"/>
  <c r="H87" i="44"/>
  <c r="G87" i="44"/>
  <c r="F87" i="44"/>
  <c r="E87" i="44"/>
  <c r="D87" i="44"/>
  <c r="C87" i="44"/>
  <c r="B87" i="44"/>
  <c r="N48" i="44"/>
  <c r="L48" i="44"/>
  <c r="K48" i="44"/>
  <c r="J48" i="44"/>
  <c r="I48" i="44"/>
  <c r="H48" i="44"/>
  <c r="G48" i="44"/>
  <c r="F48" i="44"/>
  <c r="E48" i="44"/>
  <c r="D48" i="44"/>
  <c r="C48" i="44"/>
  <c r="B48" i="44"/>
  <c r="N68" i="44"/>
  <c r="M68" i="44"/>
  <c r="L68" i="44"/>
  <c r="K68" i="44"/>
  <c r="J68" i="44"/>
  <c r="I68" i="44"/>
  <c r="H68" i="44"/>
  <c r="G68" i="44"/>
  <c r="F68" i="44"/>
  <c r="E68" i="44"/>
  <c r="D68" i="44"/>
  <c r="C68" i="44"/>
  <c r="B68" i="44"/>
  <c r="O77" i="44"/>
  <c r="N77" i="44"/>
  <c r="M77" i="44"/>
  <c r="L77" i="44"/>
  <c r="K77" i="44"/>
  <c r="J77" i="44"/>
  <c r="I77" i="44"/>
  <c r="H77" i="44"/>
  <c r="G77" i="44"/>
  <c r="F77" i="44"/>
  <c r="E77" i="44"/>
  <c r="D77" i="44"/>
  <c r="C77" i="44"/>
  <c r="B77" i="44"/>
  <c r="O88" i="44"/>
  <c r="N88" i="44"/>
  <c r="M88" i="44"/>
  <c r="L88" i="44"/>
  <c r="K88" i="44"/>
  <c r="J88" i="44"/>
  <c r="I88" i="44"/>
  <c r="H88" i="44"/>
  <c r="G88" i="44"/>
  <c r="F88" i="44"/>
  <c r="E88" i="44"/>
  <c r="D88" i="44"/>
  <c r="C88" i="44"/>
  <c r="B88" i="44"/>
  <c r="O79" i="44"/>
  <c r="N79" i="44"/>
  <c r="M79" i="44"/>
  <c r="L79" i="44"/>
  <c r="K79" i="44"/>
  <c r="J79" i="44"/>
  <c r="I79" i="44"/>
  <c r="H79" i="44"/>
  <c r="G79" i="44"/>
  <c r="F79" i="44"/>
  <c r="E79" i="44"/>
  <c r="D79" i="44"/>
  <c r="C79" i="44"/>
  <c r="B79" i="44"/>
  <c r="O84" i="44"/>
  <c r="N84" i="44"/>
  <c r="M84" i="44"/>
  <c r="L84" i="44"/>
  <c r="K84" i="44"/>
  <c r="J84" i="44"/>
  <c r="I84" i="44"/>
  <c r="H84" i="44"/>
  <c r="G84" i="44"/>
  <c r="F84" i="44"/>
  <c r="E84" i="44"/>
  <c r="D84" i="44"/>
  <c r="C84" i="44"/>
  <c r="B84" i="44"/>
  <c r="N73" i="44"/>
  <c r="M73" i="44"/>
  <c r="L73" i="44"/>
  <c r="K73" i="44"/>
  <c r="J73" i="44"/>
  <c r="I73" i="44"/>
  <c r="H73" i="44"/>
  <c r="G73" i="44"/>
  <c r="F73" i="44"/>
  <c r="E73" i="44"/>
  <c r="D73" i="44"/>
  <c r="C73" i="44"/>
  <c r="B73" i="44"/>
  <c r="N67" i="44"/>
  <c r="M67" i="44"/>
  <c r="L67" i="44"/>
  <c r="K67" i="44"/>
  <c r="J67" i="44"/>
  <c r="I67" i="44"/>
  <c r="H67" i="44"/>
  <c r="G67" i="44"/>
  <c r="F67" i="44"/>
  <c r="E67" i="44"/>
  <c r="D67" i="44"/>
  <c r="C67" i="44"/>
  <c r="B67" i="44"/>
  <c r="O12" i="9"/>
  <c r="O83" i="44"/>
  <c r="N83" i="44"/>
  <c r="M83" i="44"/>
  <c r="L83" i="44"/>
  <c r="K83" i="44"/>
  <c r="J83" i="44"/>
  <c r="I83" i="44"/>
  <c r="H83" i="44"/>
  <c r="G83" i="44"/>
  <c r="F83" i="44"/>
  <c r="E83" i="44"/>
  <c r="D83" i="44"/>
  <c r="C83" i="44"/>
  <c r="B83" i="44"/>
  <c r="L46" i="44"/>
  <c r="K46" i="44"/>
  <c r="J46" i="44"/>
  <c r="I46" i="44"/>
  <c r="H46" i="44"/>
  <c r="G46" i="44"/>
  <c r="F46" i="44"/>
  <c r="E46" i="44"/>
  <c r="D46" i="44"/>
  <c r="C46" i="44"/>
  <c r="B46" i="44"/>
  <c r="O17" i="9"/>
  <c r="O70" i="44"/>
  <c r="N70" i="44"/>
  <c r="M70" i="44"/>
  <c r="L70" i="44"/>
  <c r="K70" i="44"/>
  <c r="J70" i="44"/>
  <c r="I70" i="44"/>
  <c r="H70" i="44"/>
  <c r="G70" i="44"/>
  <c r="F70" i="44"/>
  <c r="E70" i="44"/>
  <c r="D70" i="44"/>
  <c r="C70" i="44"/>
  <c r="B70" i="44"/>
  <c r="N10" i="33"/>
  <c r="O10" i="33"/>
  <c r="N18" i="44" s="1"/>
  <c r="P10" i="33"/>
  <c r="O18" i="44" s="1"/>
  <c r="Q10" i="33"/>
  <c r="P46" i="43" s="1"/>
  <c r="M18" i="44"/>
  <c r="L18" i="44"/>
  <c r="K18" i="44"/>
  <c r="J18" i="44"/>
  <c r="I18" i="44"/>
  <c r="H18" i="44"/>
  <c r="G18" i="44"/>
  <c r="F18" i="44"/>
  <c r="E18" i="44"/>
  <c r="D18" i="44"/>
  <c r="C18" i="44"/>
  <c r="B18" i="44"/>
  <c r="N11" i="33"/>
  <c r="M16" i="44" s="1"/>
  <c r="O11" i="33"/>
  <c r="N16" i="44" s="1"/>
  <c r="P11" i="33"/>
  <c r="L16" i="44"/>
  <c r="K16" i="44"/>
  <c r="J16" i="44"/>
  <c r="I16" i="44"/>
  <c r="H16" i="44"/>
  <c r="G16" i="44"/>
  <c r="F16" i="44"/>
  <c r="E16" i="44"/>
  <c r="D16" i="44"/>
  <c r="C16" i="44"/>
  <c r="B16" i="44"/>
  <c r="N11" i="34"/>
  <c r="O11" i="34"/>
  <c r="M20" i="44"/>
  <c r="L20" i="44"/>
  <c r="K20" i="44"/>
  <c r="J20" i="44"/>
  <c r="I20" i="44"/>
  <c r="H20" i="44"/>
  <c r="G20" i="44"/>
  <c r="F20" i="44"/>
  <c r="E20" i="44"/>
  <c r="D20" i="44"/>
  <c r="C20" i="44"/>
  <c r="B20" i="44"/>
  <c r="N15" i="34"/>
  <c r="M15" i="44" s="1"/>
  <c r="O15" i="34"/>
  <c r="P15" i="34"/>
  <c r="O15" i="44" s="1"/>
  <c r="N15" i="44"/>
  <c r="L15" i="44"/>
  <c r="K15" i="44"/>
  <c r="J15" i="44"/>
  <c r="I15" i="44"/>
  <c r="H15" i="44"/>
  <c r="G15" i="44"/>
  <c r="F15" i="44"/>
  <c r="E15" i="44"/>
  <c r="D15" i="44"/>
  <c r="C15" i="44"/>
  <c r="B15" i="44"/>
  <c r="N16" i="33"/>
  <c r="O16" i="33"/>
  <c r="N17" i="44"/>
  <c r="M17" i="44"/>
  <c r="L17" i="44"/>
  <c r="K17" i="44"/>
  <c r="J17" i="44"/>
  <c r="I17" i="44"/>
  <c r="H17" i="44"/>
  <c r="G17" i="44"/>
  <c r="F17" i="44"/>
  <c r="E17" i="44"/>
  <c r="D17" i="44"/>
  <c r="C17" i="44"/>
  <c r="B17" i="44"/>
  <c r="N12" i="33"/>
  <c r="M13" i="44" s="1"/>
  <c r="O12" i="33"/>
  <c r="P12" i="33"/>
  <c r="U12" i="33" s="1"/>
  <c r="Q12" i="33"/>
  <c r="P108" i="40" s="1"/>
  <c r="P13" i="44"/>
  <c r="O13" i="44"/>
  <c r="N13" i="44"/>
  <c r="L13" i="44"/>
  <c r="K13" i="44"/>
  <c r="J13" i="44"/>
  <c r="I13" i="44"/>
  <c r="H13" i="44"/>
  <c r="G13" i="44"/>
  <c r="F13" i="44"/>
  <c r="E13" i="44"/>
  <c r="D13" i="44"/>
  <c r="C13" i="44"/>
  <c r="B13" i="44"/>
  <c r="N15" i="33"/>
  <c r="O15" i="33"/>
  <c r="P15" i="33"/>
  <c r="Q15" i="33"/>
  <c r="P109" i="40" s="1"/>
  <c r="N14" i="33"/>
  <c r="O14" i="33"/>
  <c r="N11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N9" i="33"/>
  <c r="M12" i="44" s="1"/>
  <c r="O9" i="33"/>
  <c r="P9" i="33"/>
  <c r="O12" i="44" s="1"/>
  <c r="Q9" i="33"/>
  <c r="P113" i="40" s="1"/>
  <c r="P12" i="44"/>
  <c r="N12" i="44"/>
  <c r="L12" i="44"/>
  <c r="K12" i="44"/>
  <c r="J12" i="44"/>
  <c r="I12" i="44"/>
  <c r="H12" i="44"/>
  <c r="G12" i="44"/>
  <c r="F12" i="44"/>
  <c r="E12" i="44"/>
  <c r="D12" i="44"/>
  <c r="C12" i="44"/>
  <c r="B12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B5" i="44"/>
  <c r="N9" i="34"/>
  <c r="O9" i="34"/>
  <c r="P9" i="3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N17" i="34"/>
  <c r="O17" i="34"/>
  <c r="N6" i="44" s="1"/>
  <c r="M6" i="44"/>
  <c r="L6" i="44"/>
  <c r="K6" i="44"/>
  <c r="J6" i="44"/>
  <c r="I6" i="44"/>
  <c r="H6" i="44"/>
  <c r="G6" i="44"/>
  <c r="F6" i="44"/>
  <c r="E6" i="44"/>
  <c r="D6" i="44"/>
  <c r="C6" i="44"/>
  <c r="B6" i="44"/>
  <c r="N10" i="34"/>
  <c r="M8" i="44" s="1"/>
  <c r="O10" i="34"/>
  <c r="L8" i="44"/>
  <c r="K8" i="44"/>
  <c r="J8" i="44"/>
  <c r="I8" i="44"/>
  <c r="H8" i="44"/>
  <c r="G8" i="44"/>
  <c r="F8" i="44"/>
  <c r="E8" i="44"/>
  <c r="D8" i="44"/>
  <c r="C8" i="44"/>
  <c r="B8" i="44"/>
  <c r="N14" i="34"/>
  <c r="O14" i="34"/>
  <c r="N9" i="44" s="1"/>
  <c r="L9" i="44"/>
  <c r="K9" i="44"/>
  <c r="J9" i="44"/>
  <c r="I9" i="44"/>
  <c r="H9" i="44"/>
  <c r="G9" i="44"/>
  <c r="F9" i="44"/>
  <c r="E9" i="44"/>
  <c r="D9" i="44"/>
  <c r="C9" i="44"/>
  <c r="B9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N12" i="17"/>
  <c r="P12" i="17" s="1"/>
  <c r="Q12" i="17" s="1"/>
  <c r="O12" i="17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N16" i="17"/>
  <c r="P16" i="17" s="1"/>
  <c r="Q16" i="17" s="1"/>
  <c r="O16" i="17"/>
  <c r="N12" i="14"/>
  <c r="P12" i="14"/>
  <c r="U12" i="14" s="1"/>
  <c r="O12" i="14"/>
  <c r="P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B22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N23" i="44"/>
  <c r="L23" i="44"/>
  <c r="K23" i="44"/>
  <c r="J23" i="44"/>
  <c r="I23" i="44"/>
  <c r="H23" i="44"/>
  <c r="G23" i="44"/>
  <c r="F23" i="44"/>
  <c r="E23" i="44"/>
  <c r="D23" i="44"/>
  <c r="C23" i="44"/>
  <c r="B23" i="44"/>
  <c r="N16" i="14"/>
  <c r="P16" i="14" s="1"/>
  <c r="O16" i="1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M25" i="44"/>
  <c r="L25" i="44"/>
  <c r="K25" i="44"/>
  <c r="J25" i="44"/>
  <c r="I25" i="44"/>
  <c r="H25" i="44"/>
  <c r="G25" i="44"/>
  <c r="F25" i="44"/>
  <c r="E25" i="44"/>
  <c r="D25" i="44"/>
  <c r="C25" i="44"/>
  <c r="B25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F2" i="44"/>
  <c r="A2" i="44"/>
  <c r="P150" i="40"/>
  <c r="P140" i="40"/>
  <c r="P141" i="40"/>
  <c r="P144" i="40"/>
  <c r="P135" i="40"/>
  <c r="P134" i="40"/>
  <c r="P136" i="40"/>
  <c r="V9" i="33"/>
  <c r="R9" i="33"/>
  <c r="U9" i="33"/>
  <c r="V10" i="33"/>
  <c r="R10" i="33"/>
  <c r="V11" i="33"/>
  <c r="R11" i="33"/>
  <c r="V12" i="33"/>
  <c r="R12" i="33" s="1"/>
  <c r="V13" i="33"/>
  <c r="R13" i="33"/>
  <c r="U13" i="33"/>
  <c r="V14" i="33"/>
  <c r="R14" i="33"/>
  <c r="V15" i="33"/>
  <c r="R15" i="33" s="1"/>
  <c r="V16" i="33"/>
  <c r="R16" i="33" s="1"/>
  <c r="P110" i="40"/>
  <c r="P59" i="43"/>
  <c r="E75" i="43"/>
  <c r="N22" i="34"/>
  <c r="P22" i="34"/>
  <c r="Q22" i="34"/>
  <c r="N21" i="34"/>
  <c r="P21" i="34"/>
  <c r="Q21" i="34"/>
  <c r="N23" i="34"/>
  <c r="P23" i="34"/>
  <c r="N19" i="34"/>
  <c r="P19" i="34"/>
  <c r="Q19" i="34" s="1"/>
  <c r="N17" i="33"/>
  <c r="O17" i="33"/>
  <c r="P17" i="33"/>
  <c r="U17" i="33" s="1"/>
  <c r="N21" i="18"/>
  <c r="P21" i="18"/>
  <c r="Q21" i="18"/>
  <c r="N17" i="18"/>
  <c r="P17" i="18"/>
  <c r="Q17" i="18"/>
  <c r="N22" i="18"/>
  <c r="P22" i="18" s="1"/>
  <c r="N24" i="18"/>
  <c r="P24" i="18"/>
  <c r="Q24" i="18" s="1"/>
  <c r="N18" i="18"/>
  <c r="P18" i="18"/>
  <c r="Q18" i="18"/>
  <c r="N23" i="18"/>
  <c r="P23" i="18" s="1"/>
  <c r="Q23" i="18" s="1"/>
  <c r="N19" i="18"/>
  <c r="P19" i="18" s="1"/>
  <c r="P53" i="40"/>
  <c r="E49" i="40"/>
  <c r="N104" i="43"/>
  <c r="M104" i="43"/>
  <c r="L104" i="43"/>
  <c r="K104" i="43"/>
  <c r="J104" i="43"/>
  <c r="I104" i="43"/>
  <c r="H104" i="43"/>
  <c r="G104" i="43"/>
  <c r="F104" i="43"/>
  <c r="E104" i="43"/>
  <c r="D104" i="43"/>
  <c r="C104" i="43"/>
  <c r="B104" i="43"/>
  <c r="O102" i="43"/>
  <c r="N102" i="43"/>
  <c r="M102" i="43"/>
  <c r="L102" i="43"/>
  <c r="K102" i="43"/>
  <c r="J102" i="43"/>
  <c r="I102" i="43"/>
  <c r="H102" i="43"/>
  <c r="G102" i="43"/>
  <c r="F102" i="43"/>
  <c r="E102" i="43"/>
  <c r="D102" i="43"/>
  <c r="C102" i="43"/>
  <c r="B102" i="43"/>
  <c r="N105" i="43"/>
  <c r="M105" i="43"/>
  <c r="L105" i="43"/>
  <c r="K105" i="43"/>
  <c r="J105" i="43"/>
  <c r="I105" i="43"/>
  <c r="H105" i="43"/>
  <c r="G105" i="43"/>
  <c r="F105" i="43"/>
  <c r="E105" i="43"/>
  <c r="D105" i="43"/>
  <c r="C105" i="43"/>
  <c r="B105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D103" i="43"/>
  <c r="C103" i="43"/>
  <c r="B103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D109" i="43"/>
  <c r="C109" i="43"/>
  <c r="B109" i="43"/>
  <c r="O124" i="43"/>
  <c r="N124" i="43"/>
  <c r="M124" i="43"/>
  <c r="L124" i="43"/>
  <c r="K124" i="43"/>
  <c r="J124" i="43"/>
  <c r="I124" i="43"/>
  <c r="H124" i="43"/>
  <c r="G124" i="43"/>
  <c r="F124" i="43"/>
  <c r="E124" i="43"/>
  <c r="D124" i="43"/>
  <c r="C124" i="43"/>
  <c r="B124" i="43"/>
  <c r="P115" i="43"/>
  <c r="O115" i="43"/>
  <c r="N115" i="43"/>
  <c r="M115" i="43"/>
  <c r="L115" i="43"/>
  <c r="K115" i="43"/>
  <c r="J115" i="43"/>
  <c r="I115" i="43"/>
  <c r="H115" i="43"/>
  <c r="G115" i="43"/>
  <c r="F115" i="43"/>
  <c r="E115" i="43"/>
  <c r="D115" i="43"/>
  <c r="C115" i="43"/>
  <c r="B115" i="43"/>
  <c r="O122" i="43"/>
  <c r="N122" i="43"/>
  <c r="M122" i="43"/>
  <c r="L122" i="43"/>
  <c r="K122" i="43"/>
  <c r="J122" i="43"/>
  <c r="I122" i="43"/>
  <c r="H122" i="43"/>
  <c r="G122" i="43"/>
  <c r="F122" i="43"/>
  <c r="E122" i="43"/>
  <c r="D122" i="43"/>
  <c r="C122" i="43"/>
  <c r="B122" i="43"/>
  <c r="O23" i="34"/>
  <c r="O22" i="34"/>
  <c r="O21" i="34"/>
  <c r="O19" i="34"/>
  <c r="N18" i="34"/>
  <c r="P18" i="34" s="1"/>
  <c r="O18" i="34"/>
  <c r="N24" i="33"/>
  <c r="P24" i="33" s="1"/>
  <c r="N23" i="33"/>
  <c r="P23" i="33"/>
  <c r="Q23" i="33" s="1"/>
  <c r="N22" i="33"/>
  <c r="P22" i="33"/>
  <c r="Q22" i="33"/>
  <c r="N21" i="33"/>
  <c r="P21" i="33"/>
  <c r="Q21" i="33"/>
  <c r="N20" i="33"/>
  <c r="P20" i="33" s="1"/>
  <c r="N19" i="33"/>
  <c r="P19" i="33"/>
  <c r="Q19" i="33" s="1"/>
  <c r="N18" i="33"/>
  <c r="P18" i="33"/>
  <c r="Q18" i="33"/>
  <c r="O24" i="18"/>
  <c r="O23" i="18"/>
  <c r="O22" i="18"/>
  <c r="O21" i="18"/>
  <c r="O19" i="18"/>
  <c r="O18" i="18"/>
  <c r="P91" i="43"/>
  <c r="O91" i="43"/>
  <c r="N91" i="43"/>
  <c r="M91" i="43"/>
  <c r="L91" i="43"/>
  <c r="K91" i="43"/>
  <c r="J91" i="43"/>
  <c r="I91" i="43"/>
  <c r="H91" i="43"/>
  <c r="G91" i="43"/>
  <c r="F91" i="43"/>
  <c r="E91" i="43"/>
  <c r="D91" i="43"/>
  <c r="C91" i="43"/>
  <c r="B91" i="43"/>
  <c r="M25" i="43"/>
  <c r="L25" i="43"/>
  <c r="K25" i="43"/>
  <c r="J25" i="43"/>
  <c r="I25" i="43"/>
  <c r="H25" i="43"/>
  <c r="G25" i="43"/>
  <c r="F25" i="43"/>
  <c r="E25" i="43"/>
  <c r="D25" i="43"/>
  <c r="C25" i="43"/>
  <c r="B25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C21" i="43"/>
  <c r="B21" i="43"/>
  <c r="P27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B15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B13" i="43"/>
  <c r="N7" i="43"/>
  <c r="L7" i="43"/>
  <c r="K7" i="43"/>
  <c r="J7" i="43"/>
  <c r="I7" i="43"/>
  <c r="H7" i="43"/>
  <c r="G7" i="43"/>
  <c r="F7" i="43"/>
  <c r="E7" i="43"/>
  <c r="D7" i="43"/>
  <c r="C7" i="43"/>
  <c r="B7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N52" i="43"/>
  <c r="M52" i="43"/>
  <c r="L52" i="43"/>
  <c r="K52" i="43"/>
  <c r="J52" i="43"/>
  <c r="I52" i="43"/>
  <c r="H52" i="43"/>
  <c r="G52" i="43"/>
  <c r="F52" i="43"/>
  <c r="E52" i="43"/>
  <c r="D52" i="43"/>
  <c r="C52" i="43"/>
  <c r="B52" i="43"/>
  <c r="P116" i="43"/>
  <c r="O116" i="43"/>
  <c r="N116" i="43"/>
  <c r="M116" i="43"/>
  <c r="L116" i="43"/>
  <c r="K116" i="43"/>
  <c r="J116" i="43"/>
  <c r="I116" i="43"/>
  <c r="H116" i="43"/>
  <c r="G116" i="43"/>
  <c r="F116" i="43"/>
  <c r="E116" i="43"/>
  <c r="D116" i="43"/>
  <c r="C116" i="43"/>
  <c r="B116" i="43"/>
  <c r="P106" i="43"/>
  <c r="O106" i="43"/>
  <c r="N106" i="43"/>
  <c r="M106" i="43"/>
  <c r="L106" i="43"/>
  <c r="K106" i="43"/>
  <c r="J106" i="43"/>
  <c r="I106" i="43"/>
  <c r="H106" i="43"/>
  <c r="G106" i="43"/>
  <c r="F106" i="43"/>
  <c r="E106" i="43"/>
  <c r="D106" i="43"/>
  <c r="C106" i="43"/>
  <c r="B106" i="43"/>
  <c r="M108" i="43"/>
  <c r="L108" i="43"/>
  <c r="K108" i="43"/>
  <c r="J108" i="43"/>
  <c r="I108" i="43"/>
  <c r="H108" i="43"/>
  <c r="G108" i="43"/>
  <c r="F108" i="43"/>
  <c r="E108" i="43"/>
  <c r="D108" i="43"/>
  <c r="C108" i="43"/>
  <c r="B108" i="43"/>
  <c r="N114" i="43"/>
  <c r="M114" i="43"/>
  <c r="L114" i="43"/>
  <c r="K114" i="43"/>
  <c r="J114" i="43"/>
  <c r="I114" i="43"/>
  <c r="H114" i="43"/>
  <c r="G114" i="43"/>
  <c r="F114" i="43"/>
  <c r="E114" i="43"/>
  <c r="D114" i="43"/>
  <c r="C114" i="43"/>
  <c r="B114" i="43"/>
  <c r="N113" i="43"/>
  <c r="M113" i="43"/>
  <c r="L113" i="43"/>
  <c r="K113" i="43"/>
  <c r="J113" i="43"/>
  <c r="I113" i="43"/>
  <c r="H113" i="43"/>
  <c r="G113" i="43"/>
  <c r="F113" i="43"/>
  <c r="E113" i="43"/>
  <c r="D113" i="43"/>
  <c r="C113" i="43"/>
  <c r="B113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D110" i="43"/>
  <c r="C110" i="43"/>
  <c r="B110" i="43"/>
  <c r="N121" i="43"/>
  <c r="L121" i="43"/>
  <c r="K121" i="43"/>
  <c r="J121" i="43"/>
  <c r="I121" i="43"/>
  <c r="H121" i="43"/>
  <c r="G121" i="43"/>
  <c r="F121" i="43"/>
  <c r="E121" i="43"/>
  <c r="D121" i="43"/>
  <c r="C121" i="43"/>
  <c r="B121" i="43"/>
  <c r="N119" i="43"/>
  <c r="M119" i="43"/>
  <c r="L119" i="43"/>
  <c r="K119" i="43"/>
  <c r="J119" i="43"/>
  <c r="I119" i="43"/>
  <c r="H119" i="43"/>
  <c r="G119" i="43"/>
  <c r="F119" i="43"/>
  <c r="E119" i="43"/>
  <c r="D119" i="43"/>
  <c r="C119" i="43"/>
  <c r="B119" i="43"/>
  <c r="N111" i="43"/>
  <c r="M111" i="43"/>
  <c r="L111" i="43"/>
  <c r="K111" i="43"/>
  <c r="J111" i="43"/>
  <c r="I111" i="43"/>
  <c r="H111" i="43"/>
  <c r="G111" i="43"/>
  <c r="F111" i="43"/>
  <c r="E111" i="43"/>
  <c r="D111" i="43"/>
  <c r="C111" i="43"/>
  <c r="B111" i="43"/>
  <c r="N101" i="43"/>
  <c r="M101" i="43"/>
  <c r="L101" i="43"/>
  <c r="K101" i="43"/>
  <c r="J101" i="43"/>
  <c r="I101" i="43"/>
  <c r="H101" i="43"/>
  <c r="G101" i="43"/>
  <c r="F101" i="43"/>
  <c r="E101" i="43"/>
  <c r="D101" i="43"/>
  <c r="C101" i="43"/>
  <c r="B101" i="43"/>
  <c r="P118" i="43"/>
  <c r="O118" i="43"/>
  <c r="N118" i="43"/>
  <c r="M118" i="43"/>
  <c r="L118" i="43"/>
  <c r="K118" i="43"/>
  <c r="J118" i="43"/>
  <c r="I118" i="43"/>
  <c r="H118" i="43"/>
  <c r="G118" i="43"/>
  <c r="F118" i="43"/>
  <c r="E118" i="43"/>
  <c r="D118" i="43"/>
  <c r="C118" i="43"/>
  <c r="B118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D112" i="43"/>
  <c r="C112" i="43"/>
  <c r="B112" i="43"/>
  <c r="N117" i="43"/>
  <c r="M117" i="43"/>
  <c r="L117" i="43"/>
  <c r="K117" i="43"/>
  <c r="J117" i="43"/>
  <c r="I117" i="43"/>
  <c r="H117" i="43"/>
  <c r="G117" i="43"/>
  <c r="F117" i="43"/>
  <c r="E117" i="43"/>
  <c r="D117" i="43"/>
  <c r="C117" i="43"/>
  <c r="B117" i="43"/>
  <c r="M107" i="43"/>
  <c r="L107" i="43"/>
  <c r="K107" i="43"/>
  <c r="J107" i="43"/>
  <c r="I107" i="43"/>
  <c r="H107" i="43"/>
  <c r="G107" i="43"/>
  <c r="F107" i="43"/>
  <c r="E107" i="43"/>
  <c r="D107" i="43"/>
  <c r="C107" i="43"/>
  <c r="B107" i="43"/>
  <c r="O120" i="43"/>
  <c r="N120" i="43"/>
  <c r="M120" i="43"/>
  <c r="L120" i="43"/>
  <c r="K120" i="43"/>
  <c r="J120" i="43"/>
  <c r="I120" i="43"/>
  <c r="H120" i="43"/>
  <c r="G120" i="43"/>
  <c r="F120" i="43"/>
  <c r="E120" i="43"/>
  <c r="D120" i="43"/>
  <c r="C120" i="43"/>
  <c r="B120" i="43"/>
  <c r="N123" i="43"/>
  <c r="M123" i="43"/>
  <c r="L123" i="43"/>
  <c r="K123" i="43"/>
  <c r="J123" i="43"/>
  <c r="I123" i="43"/>
  <c r="H123" i="43"/>
  <c r="G123" i="43"/>
  <c r="F123" i="43"/>
  <c r="E123" i="43"/>
  <c r="D123" i="43"/>
  <c r="C123" i="43"/>
  <c r="B123" i="43"/>
  <c r="N34" i="43"/>
  <c r="M34" i="43"/>
  <c r="L34" i="43"/>
  <c r="K34" i="43"/>
  <c r="J34" i="43"/>
  <c r="I34" i="43"/>
  <c r="H34" i="43"/>
  <c r="G34" i="43"/>
  <c r="F34" i="43"/>
  <c r="E34" i="43"/>
  <c r="D34" i="43"/>
  <c r="C34" i="43"/>
  <c r="B34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C38" i="43"/>
  <c r="B38" i="43"/>
  <c r="O42" i="43"/>
  <c r="N42" i="43"/>
  <c r="M42" i="43"/>
  <c r="L42" i="43"/>
  <c r="K42" i="43"/>
  <c r="J42" i="43"/>
  <c r="I42" i="43"/>
  <c r="H42" i="43"/>
  <c r="G42" i="43"/>
  <c r="F42" i="43"/>
  <c r="E42" i="43"/>
  <c r="D42" i="43"/>
  <c r="C42" i="43"/>
  <c r="B42" i="43"/>
  <c r="N37" i="43"/>
  <c r="L37" i="43"/>
  <c r="K37" i="43"/>
  <c r="J37" i="43"/>
  <c r="I37" i="43"/>
  <c r="H37" i="43"/>
  <c r="G37" i="43"/>
  <c r="F37" i="43"/>
  <c r="E37" i="43"/>
  <c r="D37" i="43"/>
  <c r="C37" i="43"/>
  <c r="B37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B33" i="43"/>
  <c r="M47" i="43"/>
  <c r="L47" i="43"/>
  <c r="K47" i="43"/>
  <c r="J47" i="43"/>
  <c r="I47" i="43"/>
  <c r="H47" i="43"/>
  <c r="G47" i="43"/>
  <c r="F47" i="43"/>
  <c r="E47" i="43"/>
  <c r="D47" i="43"/>
  <c r="C47" i="43"/>
  <c r="B47" i="43"/>
  <c r="M36" i="43"/>
  <c r="L36" i="43"/>
  <c r="K36" i="43"/>
  <c r="J36" i="43"/>
  <c r="I36" i="43"/>
  <c r="H36" i="43"/>
  <c r="G36" i="43"/>
  <c r="F36" i="43"/>
  <c r="E36" i="43"/>
  <c r="D36" i="43"/>
  <c r="C36" i="43"/>
  <c r="B36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B35" i="43"/>
  <c r="N45" i="43"/>
  <c r="M45" i="43"/>
  <c r="L45" i="43"/>
  <c r="K45" i="43"/>
  <c r="J45" i="43"/>
  <c r="I45" i="43"/>
  <c r="H45" i="43"/>
  <c r="G45" i="43"/>
  <c r="F45" i="43"/>
  <c r="E45" i="43"/>
  <c r="D45" i="43"/>
  <c r="C45" i="43"/>
  <c r="B45" i="43"/>
  <c r="N43" i="43"/>
  <c r="M43" i="43"/>
  <c r="L43" i="43"/>
  <c r="K43" i="43"/>
  <c r="J43" i="43"/>
  <c r="I43" i="43"/>
  <c r="H43" i="43"/>
  <c r="G43" i="43"/>
  <c r="F43" i="43"/>
  <c r="E43" i="43"/>
  <c r="D43" i="43"/>
  <c r="C43" i="43"/>
  <c r="B43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P41" i="43"/>
  <c r="O41" i="43"/>
  <c r="N41" i="43"/>
  <c r="M41" i="43"/>
  <c r="L41" i="43"/>
  <c r="K41" i="43"/>
  <c r="J41" i="43"/>
  <c r="I41" i="43"/>
  <c r="H41" i="43"/>
  <c r="G41" i="43"/>
  <c r="F41" i="43"/>
  <c r="E41" i="43"/>
  <c r="D41" i="43"/>
  <c r="C41" i="43"/>
  <c r="B41" i="43"/>
  <c r="N44" i="43"/>
  <c r="M44" i="43"/>
  <c r="L44" i="43"/>
  <c r="K44" i="43"/>
  <c r="J44" i="43"/>
  <c r="I44" i="43"/>
  <c r="H44" i="43"/>
  <c r="G44" i="43"/>
  <c r="F44" i="43"/>
  <c r="E44" i="43"/>
  <c r="D44" i="43"/>
  <c r="C44" i="43"/>
  <c r="B44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C46" i="43"/>
  <c r="B46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B40" i="43"/>
  <c r="N87" i="43"/>
  <c r="M87" i="43"/>
  <c r="L87" i="43"/>
  <c r="K87" i="43"/>
  <c r="J87" i="43"/>
  <c r="I87" i="43"/>
  <c r="H87" i="43"/>
  <c r="G87" i="43"/>
  <c r="F87" i="43"/>
  <c r="E87" i="43"/>
  <c r="D87" i="43"/>
  <c r="C87" i="43"/>
  <c r="B87" i="43"/>
  <c r="N85" i="43"/>
  <c r="L85" i="43"/>
  <c r="K85" i="43"/>
  <c r="J85" i="43"/>
  <c r="I85" i="43"/>
  <c r="H85" i="43"/>
  <c r="G85" i="43"/>
  <c r="F85" i="43"/>
  <c r="E85" i="43"/>
  <c r="D85" i="43"/>
  <c r="C85" i="43"/>
  <c r="B85" i="43"/>
  <c r="P88" i="43"/>
  <c r="N88" i="43"/>
  <c r="M88" i="43"/>
  <c r="L88" i="43"/>
  <c r="K88" i="43"/>
  <c r="J88" i="43"/>
  <c r="I88" i="43"/>
  <c r="H88" i="43"/>
  <c r="G88" i="43"/>
  <c r="F88" i="43"/>
  <c r="E88" i="43"/>
  <c r="D88" i="43"/>
  <c r="C88" i="43"/>
  <c r="B88" i="43"/>
  <c r="P86" i="43"/>
  <c r="O86" i="43"/>
  <c r="N86" i="43"/>
  <c r="M86" i="43"/>
  <c r="L86" i="43"/>
  <c r="K86" i="43"/>
  <c r="J86" i="43"/>
  <c r="I86" i="43"/>
  <c r="H86" i="43"/>
  <c r="G86" i="43"/>
  <c r="F86" i="43"/>
  <c r="E86" i="43"/>
  <c r="D86" i="43"/>
  <c r="C86" i="43"/>
  <c r="B86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D92" i="43"/>
  <c r="C92" i="43"/>
  <c r="B92" i="43"/>
  <c r="N97" i="43"/>
  <c r="M97" i="43"/>
  <c r="L97" i="43"/>
  <c r="K97" i="43"/>
  <c r="J97" i="43"/>
  <c r="I97" i="43"/>
  <c r="H97" i="43"/>
  <c r="G97" i="43"/>
  <c r="F97" i="43"/>
  <c r="E97" i="43"/>
  <c r="D97" i="43"/>
  <c r="C97" i="43"/>
  <c r="B97" i="43"/>
  <c r="P89" i="43"/>
  <c r="O89" i="43"/>
  <c r="N89" i="43"/>
  <c r="M89" i="43"/>
  <c r="L89" i="43"/>
  <c r="K89" i="43"/>
  <c r="J89" i="43"/>
  <c r="I89" i="43"/>
  <c r="H89" i="43"/>
  <c r="G89" i="43"/>
  <c r="F89" i="43"/>
  <c r="E89" i="43"/>
  <c r="D89" i="43"/>
  <c r="C89" i="43"/>
  <c r="B89" i="43"/>
  <c r="O17" i="18"/>
  <c r="P96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C96" i="43"/>
  <c r="B96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D93" i="43"/>
  <c r="C93" i="43"/>
  <c r="B93" i="43"/>
  <c r="N98" i="43"/>
  <c r="M98" i="43"/>
  <c r="L98" i="43"/>
  <c r="K98" i="43"/>
  <c r="J98" i="43"/>
  <c r="I98" i="43"/>
  <c r="H98" i="43"/>
  <c r="G98" i="43"/>
  <c r="F98" i="43"/>
  <c r="E98" i="43"/>
  <c r="D98" i="43"/>
  <c r="C98" i="43"/>
  <c r="B98" i="43"/>
  <c r="O94" i="43"/>
  <c r="N94" i="43"/>
  <c r="M94" i="43"/>
  <c r="L94" i="43"/>
  <c r="K94" i="43"/>
  <c r="J94" i="43"/>
  <c r="I94" i="43"/>
  <c r="H94" i="43"/>
  <c r="G94" i="43"/>
  <c r="F94" i="43"/>
  <c r="E94" i="43"/>
  <c r="D94" i="43"/>
  <c r="C94" i="43"/>
  <c r="B94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D95" i="43"/>
  <c r="C95" i="43"/>
  <c r="B95" i="43"/>
  <c r="N22" i="43"/>
  <c r="L22" i="43"/>
  <c r="K22" i="43"/>
  <c r="J22" i="43"/>
  <c r="I22" i="43"/>
  <c r="H22" i="43"/>
  <c r="G22" i="43"/>
  <c r="F22" i="43"/>
  <c r="E22" i="43"/>
  <c r="D22" i="43"/>
  <c r="C22" i="43"/>
  <c r="B22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M29" i="43"/>
  <c r="L29" i="43"/>
  <c r="K29" i="43"/>
  <c r="J29" i="43"/>
  <c r="I29" i="43"/>
  <c r="H29" i="43"/>
  <c r="G29" i="43"/>
  <c r="F29" i="43"/>
  <c r="E29" i="43"/>
  <c r="D29" i="43"/>
  <c r="C29" i="43"/>
  <c r="B29" i="43"/>
  <c r="L68" i="43"/>
  <c r="K68" i="43"/>
  <c r="J68" i="43"/>
  <c r="I68" i="43"/>
  <c r="H68" i="43"/>
  <c r="G68" i="43"/>
  <c r="F68" i="43"/>
  <c r="E68" i="43"/>
  <c r="D68" i="43"/>
  <c r="C68" i="43"/>
  <c r="B68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B69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B71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B78" i="43"/>
  <c r="N74" i="43"/>
  <c r="L74" i="43"/>
  <c r="K74" i="43"/>
  <c r="J74" i="43"/>
  <c r="I74" i="43"/>
  <c r="H74" i="43"/>
  <c r="G74" i="43"/>
  <c r="F74" i="43"/>
  <c r="E74" i="43"/>
  <c r="D74" i="43"/>
  <c r="C74" i="43"/>
  <c r="B74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B77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B70" i="43"/>
  <c r="P81" i="43"/>
  <c r="O81" i="43"/>
  <c r="N81" i="43"/>
  <c r="M81" i="43"/>
  <c r="L81" i="43"/>
  <c r="K81" i="43"/>
  <c r="J81" i="43"/>
  <c r="I81" i="43"/>
  <c r="H81" i="43"/>
  <c r="G81" i="43"/>
  <c r="F81" i="43"/>
  <c r="E81" i="43"/>
  <c r="D81" i="43"/>
  <c r="C81" i="43"/>
  <c r="B81" i="43"/>
  <c r="P82" i="43"/>
  <c r="O82" i="43"/>
  <c r="N82" i="43"/>
  <c r="M82" i="43"/>
  <c r="L82" i="43"/>
  <c r="K82" i="43"/>
  <c r="J82" i="43"/>
  <c r="I82" i="43"/>
  <c r="H82" i="43"/>
  <c r="G82" i="43"/>
  <c r="F82" i="43"/>
  <c r="E82" i="43"/>
  <c r="D82" i="43"/>
  <c r="C82" i="43"/>
  <c r="B82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B76" i="43"/>
  <c r="P75" i="43"/>
  <c r="O75" i="43"/>
  <c r="N75" i="43"/>
  <c r="M75" i="43"/>
  <c r="L75" i="43"/>
  <c r="K75" i="43"/>
  <c r="J75" i="43"/>
  <c r="I75" i="43"/>
  <c r="H75" i="43"/>
  <c r="G75" i="43"/>
  <c r="F75" i="43"/>
  <c r="D75" i="43"/>
  <c r="C75" i="43"/>
  <c r="B75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B79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N10" i="43"/>
  <c r="L10" i="43"/>
  <c r="K10" i="43"/>
  <c r="J10" i="43"/>
  <c r="I10" i="43"/>
  <c r="H10" i="43"/>
  <c r="G10" i="43"/>
  <c r="F10" i="43"/>
  <c r="E10" i="43"/>
  <c r="D10" i="43"/>
  <c r="C10" i="43"/>
  <c r="B10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O8" i="43"/>
  <c r="N8" i="43"/>
  <c r="M8" i="43"/>
  <c r="L8" i="43"/>
  <c r="K8" i="43"/>
  <c r="J8" i="43"/>
  <c r="I8" i="43"/>
  <c r="H8" i="43"/>
  <c r="G8" i="43"/>
  <c r="F8" i="43"/>
  <c r="E8" i="43"/>
  <c r="D8" i="43"/>
  <c r="C8" i="43"/>
  <c r="B8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B17" i="43"/>
  <c r="N14" i="43"/>
  <c r="L14" i="43"/>
  <c r="K14" i="43"/>
  <c r="J14" i="43"/>
  <c r="I14" i="43"/>
  <c r="H14" i="43"/>
  <c r="G14" i="43"/>
  <c r="F14" i="43"/>
  <c r="E14" i="43"/>
  <c r="D14" i="43"/>
  <c r="C14" i="43"/>
  <c r="B14" i="43"/>
  <c r="L54" i="43"/>
  <c r="K54" i="43"/>
  <c r="J54" i="43"/>
  <c r="I54" i="43"/>
  <c r="H54" i="43"/>
  <c r="G54" i="43"/>
  <c r="F54" i="43"/>
  <c r="E54" i="43"/>
  <c r="D54" i="43"/>
  <c r="C54" i="43"/>
  <c r="B54" i="43"/>
  <c r="O53" i="43"/>
  <c r="N53" i="43"/>
  <c r="M53" i="43"/>
  <c r="L53" i="43"/>
  <c r="K53" i="43"/>
  <c r="J53" i="43"/>
  <c r="I53" i="43"/>
  <c r="H53" i="43"/>
  <c r="G53" i="43"/>
  <c r="F53" i="43"/>
  <c r="E53" i="43"/>
  <c r="D53" i="43"/>
  <c r="C53" i="43"/>
  <c r="B53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B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C59" i="43"/>
  <c r="B59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C55" i="43"/>
  <c r="B5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C58" i="43"/>
  <c r="B58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C57" i="43"/>
  <c r="B57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C56" i="43"/>
  <c r="B56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C64" i="43"/>
  <c r="B64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C63" i="43"/>
  <c r="B63" i="43"/>
  <c r="N62" i="43"/>
  <c r="M62" i="43"/>
  <c r="L62" i="43"/>
  <c r="K62" i="43"/>
  <c r="J62" i="43"/>
  <c r="I62" i="43"/>
  <c r="H62" i="43"/>
  <c r="G62" i="43"/>
  <c r="F62" i="43"/>
  <c r="E62" i="43"/>
  <c r="D62" i="43"/>
  <c r="C62" i="43"/>
  <c r="B62" i="43"/>
  <c r="F2" i="43"/>
  <c r="A2" i="43"/>
  <c r="F2" i="40"/>
  <c r="A2" i="40"/>
  <c r="U10" i="9"/>
  <c r="U14" i="9"/>
  <c r="U15" i="9"/>
  <c r="U17" i="9"/>
  <c r="U18" i="9"/>
  <c r="N19" i="9"/>
  <c r="P19" i="9"/>
  <c r="U19" i="9" s="1"/>
  <c r="N20" i="9"/>
  <c r="P20" i="9" s="1"/>
  <c r="N21" i="9"/>
  <c r="P21" i="9"/>
  <c r="U21" i="9" s="1"/>
  <c r="N22" i="9"/>
  <c r="P22" i="9" s="1"/>
  <c r="N23" i="9"/>
  <c r="P23" i="9" s="1"/>
  <c r="U23" i="9" s="1"/>
  <c r="N24" i="9"/>
  <c r="P24" i="9" s="1"/>
  <c r="Q24" i="9" s="1"/>
  <c r="U24" i="14"/>
  <c r="U10" i="15"/>
  <c r="U11" i="15"/>
  <c r="U13" i="15"/>
  <c r="U14" i="15"/>
  <c r="U15" i="15"/>
  <c r="U16" i="15"/>
  <c r="N18" i="15"/>
  <c r="P18" i="15"/>
  <c r="Q18" i="15" s="1"/>
  <c r="U18" i="15"/>
  <c r="N19" i="15"/>
  <c r="P19" i="15"/>
  <c r="U19" i="15"/>
  <c r="N20" i="15"/>
  <c r="P20" i="15"/>
  <c r="U20" i="15" s="1"/>
  <c r="N21" i="15"/>
  <c r="P21" i="15"/>
  <c r="U21" i="15" s="1"/>
  <c r="N22" i="15"/>
  <c r="P22" i="15"/>
  <c r="U22" i="15" s="1"/>
  <c r="N23" i="15"/>
  <c r="P23" i="15"/>
  <c r="U23" i="15" s="1"/>
  <c r="N24" i="15"/>
  <c r="P24" i="15" s="1"/>
  <c r="U24" i="15" s="1"/>
  <c r="U10" i="16"/>
  <c r="U13" i="16"/>
  <c r="U14" i="16"/>
  <c r="U15" i="16"/>
  <c r="U16" i="16"/>
  <c r="N18" i="16"/>
  <c r="P18" i="16"/>
  <c r="U18" i="16" s="1"/>
  <c r="N19" i="16"/>
  <c r="P19" i="16"/>
  <c r="Q19" i="16" s="1"/>
  <c r="U19" i="16"/>
  <c r="U20" i="16"/>
  <c r="N21" i="16"/>
  <c r="P21" i="16"/>
  <c r="U21" i="16"/>
  <c r="N22" i="16"/>
  <c r="P22" i="16"/>
  <c r="U22" i="16"/>
  <c r="N23" i="16"/>
  <c r="P23" i="16" s="1"/>
  <c r="N24" i="16"/>
  <c r="P24" i="16"/>
  <c r="U24" i="16" s="1"/>
  <c r="U11" i="17"/>
  <c r="U12" i="17"/>
  <c r="U13" i="17"/>
  <c r="U14" i="17"/>
  <c r="U15" i="17"/>
  <c r="U16" i="17"/>
  <c r="U18" i="17"/>
  <c r="U19" i="17"/>
  <c r="N22" i="17"/>
  <c r="P22" i="17"/>
  <c r="U22" i="17"/>
  <c r="N23" i="17"/>
  <c r="P23" i="17"/>
  <c r="U23" i="17"/>
  <c r="N24" i="17"/>
  <c r="P24" i="17" s="1"/>
  <c r="U10" i="18"/>
  <c r="U11" i="18"/>
  <c r="U13" i="18"/>
  <c r="U14" i="18"/>
  <c r="U15" i="18"/>
  <c r="U16" i="18"/>
  <c r="U17" i="18"/>
  <c r="U18" i="18"/>
  <c r="U20" i="18"/>
  <c r="U21" i="18"/>
  <c r="U23" i="18"/>
  <c r="U24" i="18"/>
  <c r="U10" i="19"/>
  <c r="U11" i="19"/>
  <c r="U14" i="19"/>
  <c r="U17" i="19"/>
  <c r="N18" i="19"/>
  <c r="P18" i="19"/>
  <c r="U18" i="19" s="1"/>
  <c r="N19" i="19"/>
  <c r="P19" i="19"/>
  <c r="U19" i="19" s="1"/>
  <c r="N20" i="19"/>
  <c r="P20" i="19" s="1"/>
  <c r="U21" i="19"/>
  <c r="N22" i="19"/>
  <c r="P22" i="19"/>
  <c r="U22" i="19"/>
  <c r="N23" i="19"/>
  <c r="P23" i="19"/>
  <c r="U23" i="19" s="1"/>
  <c r="N24" i="19"/>
  <c r="P24" i="19"/>
  <c r="U24" i="19" s="1"/>
  <c r="U18" i="33"/>
  <c r="U19" i="33"/>
  <c r="U21" i="33"/>
  <c r="U22" i="33"/>
  <c r="U23" i="33"/>
  <c r="U15" i="34"/>
  <c r="U19" i="34"/>
  <c r="U21" i="34"/>
  <c r="U22" i="34"/>
  <c r="N24" i="34"/>
  <c r="P24" i="34"/>
  <c r="U24" i="34"/>
  <c r="N25" i="34"/>
  <c r="P25" i="34" s="1"/>
  <c r="Q25" i="34" s="1"/>
  <c r="U10" i="35"/>
  <c r="U13" i="35"/>
  <c r="U14" i="35"/>
  <c r="U15" i="35"/>
  <c r="U18" i="35"/>
  <c r="U19" i="35"/>
  <c r="U20" i="35"/>
  <c r="U21" i="35"/>
  <c r="U22" i="35"/>
  <c r="N23" i="35"/>
  <c r="P23" i="35" s="1"/>
  <c r="N24" i="35"/>
  <c r="P24" i="35"/>
  <c r="U24" i="35"/>
  <c r="U11" i="36"/>
  <c r="U13" i="36"/>
  <c r="U14" i="36"/>
  <c r="U16" i="36"/>
  <c r="U17" i="36"/>
  <c r="U18" i="36"/>
  <c r="U19" i="36"/>
  <c r="U21" i="36"/>
  <c r="N23" i="36"/>
  <c r="P23" i="36"/>
  <c r="U23" i="36"/>
  <c r="N24" i="36"/>
  <c r="P24" i="36" s="1"/>
  <c r="U9" i="34"/>
  <c r="U9" i="19"/>
  <c r="U9" i="18"/>
  <c r="U9" i="15"/>
  <c r="U10" i="10"/>
  <c r="U11" i="10"/>
  <c r="U14" i="10"/>
  <c r="U15" i="10"/>
  <c r="U16" i="10"/>
  <c r="N17" i="10"/>
  <c r="P17" i="10" s="1"/>
  <c r="N18" i="10"/>
  <c r="P18" i="10"/>
  <c r="U18" i="10" s="1"/>
  <c r="N19" i="10"/>
  <c r="P19" i="10"/>
  <c r="Q19" i="10" s="1"/>
  <c r="U19" i="10"/>
  <c r="N20" i="10"/>
  <c r="P20" i="10"/>
  <c r="U20" i="10"/>
  <c r="N21" i="10"/>
  <c r="P21" i="10" s="1"/>
  <c r="N22" i="10"/>
  <c r="P22" i="10"/>
  <c r="U22" i="10" s="1"/>
  <c r="N23" i="10"/>
  <c r="P23" i="10"/>
  <c r="Q23" i="10" s="1"/>
  <c r="U23" i="10"/>
  <c r="N24" i="10"/>
  <c r="P24" i="10"/>
  <c r="U24" i="10"/>
  <c r="V10" i="9"/>
  <c r="R10" i="9" s="1"/>
  <c r="P18" i="40" s="1"/>
  <c r="V11" i="9"/>
  <c r="V12" i="9"/>
  <c r="R12" i="9" s="1"/>
  <c r="V13" i="9"/>
  <c r="V14" i="9"/>
  <c r="R14" i="9" s="1"/>
  <c r="V15" i="9"/>
  <c r="V16" i="9"/>
  <c r="V17" i="9"/>
  <c r="R17" i="9" s="1"/>
  <c r="V18" i="9"/>
  <c r="R18" i="9"/>
  <c r="V19" i="9"/>
  <c r="R19" i="9"/>
  <c r="V20" i="9"/>
  <c r="R20" i="9"/>
  <c r="V21" i="9"/>
  <c r="R21" i="9"/>
  <c r="V22" i="9"/>
  <c r="R22" i="9"/>
  <c r="V23" i="9"/>
  <c r="R23" i="9"/>
  <c r="V24" i="9"/>
  <c r="R24" i="9"/>
  <c r="V10" i="14"/>
  <c r="R10" i="14"/>
  <c r="V11" i="14"/>
  <c r="R11" i="14"/>
  <c r="V12" i="14"/>
  <c r="R12" i="14"/>
  <c r="V13" i="14"/>
  <c r="R13" i="14"/>
  <c r="V14" i="14"/>
  <c r="R14" i="14"/>
  <c r="V15" i="14"/>
  <c r="R15" i="14"/>
  <c r="V16" i="14"/>
  <c r="R16" i="14"/>
  <c r="V17" i="14"/>
  <c r="R17" i="14"/>
  <c r="V18" i="14"/>
  <c r="R18" i="14"/>
  <c r="V19" i="14"/>
  <c r="R19" i="14"/>
  <c r="V20" i="14"/>
  <c r="R20" i="14"/>
  <c r="V21" i="14"/>
  <c r="R21" i="14"/>
  <c r="V22" i="14"/>
  <c r="R22" i="14"/>
  <c r="V23" i="14"/>
  <c r="R23" i="14"/>
  <c r="V24" i="14"/>
  <c r="R24" i="14"/>
  <c r="V10" i="15"/>
  <c r="R10" i="15"/>
  <c r="V11" i="15"/>
  <c r="R11" i="15"/>
  <c r="V12" i="15"/>
  <c r="R12" i="15"/>
  <c r="V13" i="15"/>
  <c r="R13" i="15"/>
  <c r="V14" i="15"/>
  <c r="R14" i="15"/>
  <c r="V15" i="15"/>
  <c r="R15" i="15"/>
  <c r="V16" i="15"/>
  <c r="R16" i="15"/>
  <c r="V17" i="15"/>
  <c r="R17" i="15"/>
  <c r="V18" i="15"/>
  <c r="R18" i="15"/>
  <c r="V19" i="15"/>
  <c r="R19" i="15"/>
  <c r="V20" i="15"/>
  <c r="R20" i="15"/>
  <c r="V21" i="15"/>
  <c r="R21" i="15"/>
  <c r="V22" i="15"/>
  <c r="R22" i="15"/>
  <c r="V23" i="15"/>
  <c r="R23" i="15"/>
  <c r="V24" i="15"/>
  <c r="R24" i="15"/>
  <c r="V10" i="16"/>
  <c r="R10" i="16"/>
  <c r="V11" i="16"/>
  <c r="R11" i="16"/>
  <c r="V12" i="16"/>
  <c r="R12" i="16"/>
  <c r="V13" i="16"/>
  <c r="R13" i="16"/>
  <c r="V14" i="16"/>
  <c r="R14" i="16"/>
  <c r="V15" i="16"/>
  <c r="R15" i="16"/>
  <c r="V16" i="16"/>
  <c r="R16" i="16"/>
  <c r="V17" i="16"/>
  <c r="R17" i="16"/>
  <c r="V18" i="16"/>
  <c r="R18" i="16"/>
  <c r="V19" i="16"/>
  <c r="R19" i="16"/>
  <c r="V20" i="16"/>
  <c r="R20" i="16"/>
  <c r="V21" i="16"/>
  <c r="R21" i="16"/>
  <c r="V22" i="16"/>
  <c r="R22" i="16"/>
  <c r="V23" i="16"/>
  <c r="R23" i="16"/>
  <c r="V24" i="16"/>
  <c r="R24" i="16"/>
  <c r="V10" i="17"/>
  <c r="R10" i="17"/>
  <c r="V11" i="17"/>
  <c r="R11" i="17"/>
  <c r="V12" i="17"/>
  <c r="R12" i="17"/>
  <c r="V13" i="17"/>
  <c r="R13" i="17"/>
  <c r="V14" i="17"/>
  <c r="R14" i="17"/>
  <c r="V15" i="17"/>
  <c r="R15" i="17"/>
  <c r="V16" i="17"/>
  <c r="R16" i="17"/>
  <c r="V17" i="17"/>
  <c r="R17" i="17"/>
  <c r="V18" i="17"/>
  <c r="R18" i="17"/>
  <c r="V19" i="17"/>
  <c r="R19" i="17"/>
  <c r="V20" i="17"/>
  <c r="R20" i="17"/>
  <c r="V21" i="17"/>
  <c r="R21" i="17"/>
  <c r="V22" i="17"/>
  <c r="R22" i="17"/>
  <c r="V23" i="17"/>
  <c r="R23" i="17"/>
  <c r="V24" i="17"/>
  <c r="R24" i="17"/>
  <c r="V10" i="18"/>
  <c r="V11" i="18"/>
  <c r="R11" i="18"/>
  <c r="V12" i="18"/>
  <c r="R12" i="18"/>
  <c r="V13" i="18"/>
  <c r="R13" i="18"/>
  <c r="V14" i="18"/>
  <c r="R14" i="18"/>
  <c r="V15" i="18"/>
  <c r="R15" i="18"/>
  <c r="V16" i="18"/>
  <c r="R16" i="18"/>
  <c r="V17" i="18"/>
  <c r="R17" i="18"/>
  <c r="V18" i="18"/>
  <c r="R18" i="18"/>
  <c r="V19" i="18"/>
  <c r="R19" i="18"/>
  <c r="V20" i="18"/>
  <c r="R20" i="18"/>
  <c r="V21" i="18"/>
  <c r="R21" i="18"/>
  <c r="V22" i="18"/>
  <c r="R22" i="18"/>
  <c r="V23" i="18"/>
  <c r="R23" i="18"/>
  <c r="V24" i="18"/>
  <c r="R24" i="18"/>
  <c r="V10" i="19"/>
  <c r="V11" i="19"/>
  <c r="R11" i="19"/>
  <c r="V12" i="19"/>
  <c r="R12" i="19"/>
  <c r="V13" i="19"/>
  <c r="R13" i="19"/>
  <c r="V14" i="19"/>
  <c r="R14" i="19"/>
  <c r="V15" i="19"/>
  <c r="R15" i="19"/>
  <c r="V16" i="19"/>
  <c r="R16" i="19"/>
  <c r="V17" i="19"/>
  <c r="R17" i="19"/>
  <c r="V18" i="19"/>
  <c r="R18" i="19"/>
  <c r="V19" i="19"/>
  <c r="R19" i="19"/>
  <c r="V20" i="19"/>
  <c r="R20" i="19"/>
  <c r="V21" i="19"/>
  <c r="R21" i="19"/>
  <c r="V22" i="19"/>
  <c r="R22" i="19"/>
  <c r="V23" i="19"/>
  <c r="R23" i="19"/>
  <c r="V24" i="19"/>
  <c r="R24" i="19"/>
  <c r="V17" i="33"/>
  <c r="R17" i="33"/>
  <c r="V18" i="33"/>
  <c r="R18" i="33"/>
  <c r="V19" i="33"/>
  <c r="R19" i="33"/>
  <c r="V20" i="33"/>
  <c r="R20" i="33"/>
  <c r="V21" i="33"/>
  <c r="R21" i="33"/>
  <c r="V22" i="33"/>
  <c r="R22" i="33"/>
  <c r="V23" i="33"/>
  <c r="R23" i="33"/>
  <c r="V24" i="33"/>
  <c r="R24" i="33"/>
  <c r="V10" i="34"/>
  <c r="R10" i="34"/>
  <c r="V11" i="34"/>
  <c r="R11" i="34"/>
  <c r="V13" i="34"/>
  <c r="R13" i="34" s="1"/>
  <c r="V20" i="34" s="1"/>
  <c r="R20" i="34" s="1"/>
  <c r="V14" i="34"/>
  <c r="R14" i="34" s="1"/>
  <c r="V15" i="34"/>
  <c r="R15" i="34"/>
  <c r="V17" i="34"/>
  <c r="R17" i="34" s="1"/>
  <c r="V18" i="34"/>
  <c r="R18" i="34" s="1"/>
  <c r="V19" i="34"/>
  <c r="R19" i="34" s="1"/>
  <c r="V21" i="34"/>
  <c r="R21" i="34"/>
  <c r="V22" i="34"/>
  <c r="R22" i="34" s="1"/>
  <c r="V23" i="34"/>
  <c r="R23" i="34" s="1"/>
  <c r="V24" i="34"/>
  <c r="R24" i="34" s="1"/>
  <c r="V25" i="34"/>
  <c r="R25" i="34"/>
  <c r="V10" i="35"/>
  <c r="R10" i="35" s="1"/>
  <c r="V11" i="35"/>
  <c r="R11" i="35" s="1"/>
  <c r="V12" i="35"/>
  <c r="R12" i="35" s="1"/>
  <c r="V13" i="35"/>
  <c r="R13" i="35"/>
  <c r="V14" i="35"/>
  <c r="R14" i="35" s="1"/>
  <c r="V15" i="35"/>
  <c r="R15" i="35" s="1"/>
  <c r="V16" i="35"/>
  <c r="R16" i="35" s="1"/>
  <c r="V17" i="35"/>
  <c r="R17" i="35"/>
  <c r="V18" i="35"/>
  <c r="R18" i="35" s="1"/>
  <c r="V19" i="35"/>
  <c r="R19" i="35" s="1"/>
  <c r="V20" i="35"/>
  <c r="R20" i="35" s="1"/>
  <c r="V21" i="35"/>
  <c r="R21" i="35"/>
  <c r="V22" i="35"/>
  <c r="R22" i="35" s="1"/>
  <c r="V23" i="35"/>
  <c r="R23" i="35" s="1"/>
  <c r="V24" i="35"/>
  <c r="R24" i="35" s="1"/>
  <c r="V10" i="36"/>
  <c r="R10" i="36"/>
  <c r="V11" i="36"/>
  <c r="R11" i="36" s="1"/>
  <c r="V12" i="36"/>
  <c r="R12" i="36" s="1"/>
  <c r="V13" i="36"/>
  <c r="R13" i="36" s="1"/>
  <c r="V14" i="36"/>
  <c r="R14" i="36"/>
  <c r="V15" i="36"/>
  <c r="R15" i="36" s="1"/>
  <c r="V16" i="36"/>
  <c r="R16" i="36" s="1"/>
  <c r="V17" i="36"/>
  <c r="R17" i="36" s="1"/>
  <c r="V18" i="36"/>
  <c r="R18" i="36"/>
  <c r="V19" i="36"/>
  <c r="R19" i="36" s="1"/>
  <c r="V20" i="36"/>
  <c r="R20" i="36" s="1"/>
  <c r="V21" i="36"/>
  <c r="R21" i="36" s="1"/>
  <c r="V22" i="36"/>
  <c r="R22" i="36"/>
  <c r="V23" i="36"/>
  <c r="R23" i="36" s="1"/>
  <c r="V24" i="36"/>
  <c r="R24" i="36" s="1"/>
  <c r="Q19" i="9"/>
  <c r="Q23" i="9"/>
  <c r="N22" i="14"/>
  <c r="P22" i="14" s="1"/>
  <c r="N23" i="14"/>
  <c r="P23" i="14"/>
  <c r="U23" i="14" s="1"/>
  <c r="Q23" i="14"/>
  <c r="N24" i="14"/>
  <c r="P24" i="14" s="1"/>
  <c r="Q24" i="14" s="1"/>
  <c r="Q19" i="15"/>
  <c r="Q20" i="15"/>
  <c r="Q22" i="15"/>
  <c r="Q23" i="15"/>
  <c r="Q24" i="15"/>
  <c r="Q18" i="16"/>
  <c r="Q21" i="16"/>
  <c r="Q22" i="16"/>
  <c r="Q24" i="16"/>
  <c r="Q22" i="17"/>
  <c r="Q23" i="17"/>
  <c r="Q18" i="19"/>
  <c r="Q19" i="19"/>
  <c r="Q22" i="19"/>
  <c r="Q23" i="19"/>
  <c r="Q24" i="19"/>
  <c r="Q24" i="34"/>
  <c r="Q24" i="35"/>
  <c r="Q23" i="36"/>
  <c r="Q18" i="10"/>
  <c r="Q20" i="10"/>
  <c r="Q22" i="10"/>
  <c r="Q24" i="10"/>
  <c r="V9" i="9"/>
  <c r="V9" i="14"/>
  <c r="R9" i="14" s="1"/>
  <c r="V9" i="15"/>
  <c r="R9" i="15" s="1"/>
  <c r="V9" i="16"/>
  <c r="R9" i="16" s="1"/>
  <c r="V9" i="17"/>
  <c r="R9" i="17"/>
  <c r="V9" i="18"/>
  <c r="R9" i="18" s="1"/>
  <c r="V9" i="19"/>
  <c r="R9" i="19" s="1"/>
  <c r="V9" i="34"/>
  <c r="R9" i="34" s="1"/>
  <c r="V16" i="34" s="1"/>
  <c r="R16" i="34" s="1"/>
  <c r="V9" i="35"/>
  <c r="R9" i="35"/>
  <c r="V9" i="36"/>
  <c r="R9" i="36"/>
  <c r="V9" i="10"/>
  <c r="V10" i="10"/>
  <c r="V11" i="10"/>
  <c r="V12" i="10"/>
  <c r="R12" i="10" s="1"/>
  <c r="V13" i="10"/>
  <c r="R13" i="10"/>
  <c r="V14" i="10"/>
  <c r="R14" i="10" s="1"/>
  <c r="V15" i="10"/>
  <c r="R15" i="10" s="1"/>
  <c r="V16" i="10"/>
  <c r="R16" i="10" s="1"/>
  <c r="V17" i="10"/>
  <c r="R17" i="10" s="1"/>
  <c r="V18" i="10"/>
  <c r="R18" i="10" s="1"/>
  <c r="V19" i="10"/>
  <c r="R19" i="10"/>
  <c r="V20" i="10"/>
  <c r="R20" i="10" s="1"/>
  <c r="V21" i="10"/>
  <c r="R21" i="10" s="1"/>
  <c r="V22" i="10"/>
  <c r="R22" i="10" s="1"/>
  <c r="V23" i="10"/>
  <c r="R23" i="10"/>
  <c r="V24" i="10"/>
  <c r="R24" i="10" s="1"/>
  <c r="G38" i="40"/>
  <c r="G7" i="40"/>
  <c r="G128" i="40"/>
  <c r="H128" i="40"/>
  <c r="I128" i="40"/>
  <c r="J128" i="40"/>
  <c r="K128" i="40"/>
  <c r="L128" i="40"/>
  <c r="G135" i="40"/>
  <c r="H135" i="40"/>
  <c r="I135" i="40"/>
  <c r="J135" i="40"/>
  <c r="K135" i="40"/>
  <c r="L135" i="40"/>
  <c r="G142" i="40"/>
  <c r="H142" i="40"/>
  <c r="I142" i="40"/>
  <c r="J142" i="40"/>
  <c r="K142" i="40"/>
  <c r="L142" i="40"/>
  <c r="G143" i="40"/>
  <c r="H143" i="40"/>
  <c r="I143" i="40"/>
  <c r="J143" i="40"/>
  <c r="K143" i="40"/>
  <c r="L143" i="40"/>
  <c r="G129" i="40"/>
  <c r="H129" i="40"/>
  <c r="I129" i="40"/>
  <c r="J129" i="40"/>
  <c r="K129" i="40"/>
  <c r="L129" i="40"/>
  <c r="G136" i="40"/>
  <c r="H136" i="40"/>
  <c r="I136" i="40"/>
  <c r="J136" i="40"/>
  <c r="K136" i="40"/>
  <c r="L136" i="40"/>
  <c r="G150" i="40"/>
  <c r="H150" i="40"/>
  <c r="I150" i="40"/>
  <c r="J150" i="40"/>
  <c r="K150" i="40"/>
  <c r="L150" i="40"/>
  <c r="G144" i="40"/>
  <c r="H144" i="40"/>
  <c r="I144" i="40"/>
  <c r="J144" i="40"/>
  <c r="K144" i="40"/>
  <c r="L144" i="40"/>
  <c r="G130" i="40"/>
  <c r="H130" i="40"/>
  <c r="I130" i="40"/>
  <c r="J130" i="40"/>
  <c r="K130" i="40"/>
  <c r="L130" i="40"/>
  <c r="G151" i="40"/>
  <c r="H151" i="40"/>
  <c r="I151" i="40"/>
  <c r="J151" i="40"/>
  <c r="K151" i="40"/>
  <c r="L151" i="40"/>
  <c r="G137" i="40"/>
  <c r="H137" i="40"/>
  <c r="I137" i="40"/>
  <c r="J137" i="40"/>
  <c r="K137" i="40"/>
  <c r="L137" i="40"/>
  <c r="G149" i="40"/>
  <c r="H149" i="40"/>
  <c r="I149" i="40"/>
  <c r="J149" i="40"/>
  <c r="K149" i="40"/>
  <c r="L149" i="40"/>
  <c r="G139" i="40"/>
  <c r="H139" i="40"/>
  <c r="I139" i="40"/>
  <c r="J139" i="40"/>
  <c r="K139" i="40"/>
  <c r="L139" i="40"/>
  <c r="G125" i="40"/>
  <c r="H125" i="40"/>
  <c r="I125" i="40"/>
  <c r="J125" i="40"/>
  <c r="K125" i="40"/>
  <c r="L125" i="40"/>
  <c r="G132" i="40"/>
  <c r="H132" i="40"/>
  <c r="I132" i="40"/>
  <c r="J132" i="40"/>
  <c r="K132" i="40"/>
  <c r="L132" i="40"/>
  <c r="G140" i="40"/>
  <c r="H140" i="40"/>
  <c r="I140" i="40"/>
  <c r="J140" i="40"/>
  <c r="K140" i="40"/>
  <c r="L140" i="40"/>
  <c r="G147" i="40"/>
  <c r="H147" i="40"/>
  <c r="I147" i="40"/>
  <c r="J147" i="40"/>
  <c r="K147" i="40"/>
  <c r="L147" i="40"/>
  <c r="G126" i="40"/>
  <c r="H126" i="40"/>
  <c r="I126" i="40"/>
  <c r="J126" i="40"/>
  <c r="K126" i="40"/>
  <c r="L126" i="40"/>
  <c r="G133" i="40"/>
  <c r="H133" i="40"/>
  <c r="I133" i="40"/>
  <c r="J133" i="40"/>
  <c r="K133" i="40"/>
  <c r="L133" i="40"/>
  <c r="G127" i="40"/>
  <c r="H127" i="40"/>
  <c r="I127" i="40"/>
  <c r="J127" i="40"/>
  <c r="K127" i="40"/>
  <c r="L127" i="40"/>
  <c r="G141" i="40"/>
  <c r="H141" i="40"/>
  <c r="I141" i="40"/>
  <c r="J141" i="40"/>
  <c r="K141" i="40"/>
  <c r="L141" i="40"/>
  <c r="G148" i="40"/>
  <c r="H148" i="40"/>
  <c r="I148" i="40"/>
  <c r="J148" i="40"/>
  <c r="K148" i="40"/>
  <c r="L148" i="40"/>
  <c r="G134" i="40"/>
  <c r="H134" i="40"/>
  <c r="I134" i="40"/>
  <c r="J134" i="40"/>
  <c r="K134" i="40"/>
  <c r="L134" i="40"/>
  <c r="G146" i="40"/>
  <c r="H146" i="40"/>
  <c r="I146" i="40"/>
  <c r="J146" i="40"/>
  <c r="K146" i="40"/>
  <c r="L146" i="40"/>
  <c r="G115" i="40"/>
  <c r="H115" i="40"/>
  <c r="I115" i="40"/>
  <c r="J115" i="40"/>
  <c r="K115" i="40"/>
  <c r="L115" i="40"/>
  <c r="G119" i="40"/>
  <c r="H119" i="40"/>
  <c r="I119" i="40"/>
  <c r="J119" i="40"/>
  <c r="K119" i="40"/>
  <c r="L119" i="40"/>
  <c r="G110" i="40"/>
  <c r="H110" i="40"/>
  <c r="I110" i="40"/>
  <c r="J110" i="40"/>
  <c r="K110" i="40"/>
  <c r="L110" i="40"/>
  <c r="G106" i="40"/>
  <c r="H106" i="40"/>
  <c r="I106" i="40"/>
  <c r="J106" i="40"/>
  <c r="K106" i="40"/>
  <c r="L106" i="40"/>
  <c r="G116" i="40"/>
  <c r="H116" i="40"/>
  <c r="I116" i="40"/>
  <c r="J116" i="40"/>
  <c r="K116" i="40"/>
  <c r="L116" i="40"/>
  <c r="G111" i="40"/>
  <c r="H111" i="40"/>
  <c r="I111" i="40"/>
  <c r="J111" i="40"/>
  <c r="K111" i="40"/>
  <c r="L111" i="40"/>
  <c r="G120" i="40"/>
  <c r="H120" i="40"/>
  <c r="I120" i="40"/>
  <c r="J120" i="40"/>
  <c r="K120" i="40"/>
  <c r="L120" i="40"/>
  <c r="G105" i="40"/>
  <c r="H105" i="40"/>
  <c r="I105" i="40"/>
  <c r="J105" i="40"/>
  <c r="K105" i="40"/>
  <c r="L105" i="40"/>
  <c r="G103" i="40"/>
  <c r="H103" i="40"/>
  <c r="I103" i="40"/>
  <c r="J103" i="40"/>
  <c r="K103" i="40"/>
  <c r="L103" i="40"/>
  <c r="G118" i="40"/>
  <c r="H118" i="40"/>
  <c r="I118" i="40"/>
  <c r="J118" i="40"/>
  <c r="K118" i="40"/>
  <c r="L118" i="40"/>
  <c r="G108" i="40"/>
  <c r="H108" i="40"/>
  <c r="I108" i="40"/>
  <c r="J108" i="40"/>
  <c r="K108" i="40"/>
  <c r="L108" i="40"/>
  <c r="G104" i="40"/>
  <c r="H104" i="40"/>
  <c r="I104" i="40"/>
  <c r="J104" i="40"/>
  <c r="K104" i="40"/>
  <c r="L104" i="40"/>
  <c r="G109" i="40"/>
  <c r="H109" i="40"/>
  <c r="I109" i="40"/>
  <c r="J109" i="40"/>
  <c r="K109" i="40"/>
  <c r="L109" i="40"/>
  <c r="G114" i="40"/>
  <c r="H114" i="40"/>
  <c r="I114" i="40"/>
  <c r="J114" i="40"/>
  <c r="K114" i="40"/>
  <c r="L114" i="40"/>
  <c r="G113" i="40"/>
  <c r="H113" i="40"/>
  <c r="I113" i="40"/>
  <c r="J113" i="40"/>
  <c r="K113" i="40"/>
  <c r="L113" i="40"/>
  <c r="G97" i="40"/>
  <c r="H97" i="40"/>
  <c r="I97" i="40"/>
  <c r="J97" i="40"/>
  <c r="K97" i="40"/>
  <c r="L97" i="40"/>
  <c r="G92" i="40"/>
  <c r="H92" i="40"/>
  <c r="I92" i="40"/>
  <c r="J92" i="40"/>
  <c r="K92" i="40"/>
  <c r="L92" i="40"/>
  <c r="G83" i="40"/>
  <c r="H83" i="40"/>
  <c r="I83" i="40"/>
  <c r="J83" i="40"/>
  <c r="K83" i="40"/>
  <c r="L83" i="40"/>
  <c r="G98" i="40"/>
  <c r="H98" i="40"/>
  <c r="I98" i="40"/>
  <c r="J98" i="40"/>
  <c r="K98" i="40"/>
  <c r="L98" i="40"/>
  <c r="G88" i="40"/>
  <c r="H88" i="40"/>
  <c r="I88" i="40"/>
  <c r="J88" i="40"/>
  <c r="K88" i="40"/>
  <c r="L88" i="40"/>
  <c r="G84" i="40"/>
  <c r="H84" i="40"/>
  <c r="I84" i="40"/>
  <c r="J84" i="40"/>
  <c r="K84" i="40"/>
  <c r="L84" i="40"/>
  <c r="G93" i="40"/>
  <c r="H93" i="40"/>
  <c r="I93" i="40"/>
  <c r="J93" i="40"/>
  <c r="K93" i="40"/>
  <c r="L93" i="40"/>
  <c r="G87" i="40"/>
  <c r="H87" i="40"/>
  <c r="I87" i="40"/>
  <c r="J87" i="40"/>
  <c r="K87" i="40"/>
  <c r="L87" i="40"/>
  <c r="G86" i="40"/>
  <c r="H86" i="40"/>
  <c r="I86" i="40"/>
  <c r="J86" i="40"/>
  <c r="K86" i="40"/>
  <c r="L86" i="40"/>
  <c r="G90" i="40"/>
  <c r="H90" i="40"/>
  <c r="I90" i="40"/>
  <c r="J90" i="40"/>
  <c r="K90" i="40"/>
  <c r="L90" i="40"/>
  <c r="G82" i="40"/>
  <c r="H82" i="40"/>
  <c r="I82" i="40"/>
  <c r="J82" i="40"/>
  <c r="K82" i="40"/>
  <c r="L82" i="40"/>
  <c r="G91" i="40"/>
  <c r="H91" i="40"/>
  <c r="I91" i="40"/>
  <c r="J91" i="40"/>
  <c r="K91" i="40"/>
  <c r="L91" i="40"/>
  <c r="G96" i="40"/>
  <c r="H96" i="40"/>
  <c r="I96" i="40"/>
  <c r="J96" i="40"/>
  <c r="K96" i="40"/>
  <c r="L96" i="40"/>
  <c r="G95" i="40"/>
  <c r="H95" i="40"/>
  <c r="I95" i="40"/>
  <c r="J95" i="40"/>
  <c r="K95" i="40"/>
  <c r="L95" i="40"/>
  <c r="G68" i="40"/>
  <c r="H68" i="40"/>
  <c r="I68" i="40"/>
  <c r="J68" i="40"/>
  <c r="K68" i="40"/>
  <c r="L68" i="40"/>
  <c r="G78" i="40"/>
  <c r="H78" i="40"/>
  <c r="I78" i="40"/>
  <c r="J78" i="40"/>
  <c r="K78" i="40"/>
  <c r="L78" i="40"/>
  <c r="G76" i="40"/>
  <c r="H76" i="40"/>
  <c r="I76" i="40"/>
  <c r="J76" i="40"/>
  <c r="K76" i="40"/>
  <c r="L76" i="40"/>
  <c r="G67" i="40"/>
  <c r="H67" i="40"/>
  <c r="I67" i="40"/>
  <c r="J67" i="40"/>
  <c r="K67" i="40"/>
  <c r="L67" i="40"/>
  <c r="G72" i="40"/>
  <c r="H72" i="40"/>
  <c r="I72" i="40"/>
  <c r="J72" i="40"/>
  <c r="K72" i="40"/>
  <c r="L72" i="40"/>
  <c r="G73" i="40"/>
  <c r="H73" i="40"/>
  <c r="I73" i="40"/>
  <c r="J73" i="40"/>
  <c r="K73" i="40"/>
  <c r="L73" i="40"/>
  <c r="G77" i="40"/>
  <c r="H77" i="40"/>
  <c r="I77" i="40"/>
  <c r="J77" i="40"/>
  <c r="K77" i="40"/>
  <c r="L77" i="40"/>
  <c r="G71" i="40"/>
  <c r="H71" i="40"/>
  <c r="I71" i="40"/>
  <c r="J71" i="40"/>
  <c r="K71" i="40"/>
  <c r="L71" i="40"/>
  <c r="G75" i="40"/>
  <c r="H75" i="40"/>
  <c r="I75" i="40"/>
  <c r="J75" i="40"/>
  <c r="K75" i="40"/>
  <c r="L75" i="40"/>
  <c r="G66" i="40"/>
  <c r="H66" i="40"/>
  <c r="I66" i="40"/>
  <c r="J66" i="40"/>
  <c r="K66" i="40"/>
  <c r="L66" i="40"/>
  <c r="G70" i="40"/>
  <c r="H70" i="40"/>
  <c r="I70" i="40"/>
  <c r="J70" i="40"/>
  <c r="K70" i="40"/>
  <c r="L70" i="40"/>
  <c r="G47" i="40"/>
  <c r="H47" i="40"/>
  <c r="I47" i="40"/>
  <c r="J47" i="40"/>
  <c r="K47" i="40"/>
  <c r="L47" i="40"/>
  <c r="G51" i="40"/>
  <c r="H51" i="40"/>
  <c r="I51" i="40"/>
  <c r="J51" i="40"/>
  <c r="K51" i="40"/>
  <c r="L51" i="40"/>
  <c r="G56" i="40"/>
  <c r="H56" i="40"/>
  <c r="I56" i="40"/>
  <c r="J56" i="40"/>
  <c r="K56" i="40"/>
  <c r="L56" i="40"/>
  <c r="G61" i="40"/>
  <c r="H61" i="40"/>
  <c r="I61" i="40"/>
  <c r="J61" i="40"/>
  <c r="K61" i="40"/>
  <c r="L61" i="40"/>
  <c r="G46" i="40"/>
  <c r="H46" i="40"/>
  <c r="I46" i="40"/>
  <c r="J46" i="40"/>
  <c r="K46" i="40"/>
  <c r="L46" i="40"/>
  <c r="G55" i="40"/>
  <c r="H55" i="40"/>
  <c r="I55" i="40"/>
  <c r="J55" i="40"/>
  <c r="K55" i="40"/>
  <c r="L55" i="40"/>
  <c r="G60" i="40"/>
  <c r="H60" i="40"/>
  <c r="I60" i="40"/>
  <c r="J60" i="40"/>
  <c r="K60" i="40"/>
  <c r="L60" i="40"/>
  <c r="G50" i="40"/>
  <c r="H50" i="40"/>
  <c r="I50" i="40"/>
  <c r="J50" i="40"/>
  <c r="K50" i="40"/>
  <c r="L50" i="40"/>
  <c r="G45" i="40"/>
  <c r="H45" i="40"/>
  <c r="I45" i="40"/>
  <c r="J45" i="40"/>
  <c r="K45" i="40"/>
  <c r="L45" i="40"/>
  <c r="G54" i="40"/>
  <c r="H54" i="40"/>
  <c r="I54" i="40"/>
  <c r="J54" i="40"/>
  <c r="K54" i="40"/>
  <c r="L54" i="40"/>
  <c r="G59" i="40"/>
  <c r="H59" i="40"/>
  <c r="I59" i="40"/>
  <c r="J59" i="40"/>
  <c r="K59" i="40"/>
  <c r="L59" i="40"/>
  <c r="G58" i="40"/>
  <c r="H58" i="40"/>
  <c r="I58" i="40"/>
  <c r="J58" i="40"/>
  <c r="K58" i="40"/>
  <c r="L58" i="40"/>
  <c r="G44" i="40"/>
  <c r="H44" i="40"/>
  <c r="I44" i="40"/>
  <c r="J44" i="40"/>
  <c r="K44" i="40"/>
  <c r="L44" i="40"/>
  <c r="G49" i="40"/>
  <c r="H49" i="40"/>
  <c r="I49" i="40"/>
  <c r="J49" i="40"/>
  <c r="K49" i="40"/>
  <c r="L49" i="40"/>
  <c r="G53" i="40"/>
  <c r="H53" i="40"/>
  <c r="I53" i="40"/>
  <c r="J53" i="40"/>
  <c r="K53" i="40"/>
  <c r="L53" i="40"/>
  <c r="G31" i="40"/>
  <c r="H31" i="40"/>
  <c r="I31" i="40"/>
  <c r="J31" i="40"/>
  <c r="K31" i="40"/>
  <c r="L31" i="40"/>
  <c r="G40" i="40"/>
  <c r="H40" i="40"/>
  <c r="I40" i="40"/>
  <c r="J40" i="40"/>
  <c r="K40" i="40"/>
  <c r="L40" i="40"/>
  <c r="G35" i="40"/>
  <c r="H35" i="40"/>
  <c r="I35" i="40"/>
  <c r="J35" i="40"/>
  <c r="K35" i="40"/>
  <c r="L35" i="40"/>
  <c r="G30" i="40"/>
  <c r="H30" i="40"/>
  <c r="I30" i="40"/>
  <c r="J30" i="40"/>
  <c r="K30" i="40"/>
  <c r="L30" i="40"/>
  <c r="G39" i="40"/>
  <c r="H39" i="40"/>
  <c r="I39" i="40"/>
  <c r="J39" i="40"/>
  <c r="K39" i="40"/>
  <c r="L39" i="40"/>
  <c r="G29" i="40"/>
  <c r="H29" i="40"/>
  <c r="I29" i="40"/>
  <c r="J29" i="40"/>
  <c r="K29" i="40"/>
  <c r="L29" i="40"/>
  <c r="H38" i="40"/>
  <c r="I38" i="40"/>
  <c r="J38" i="40"/>
  <c r="K38" i="40"/>
  <c r="L38" i="40"/>
  <c r="G34" i="40"/>
  <c r="H34" i="40"/>
  <c r="I34" i="40"/>
  <c r="J34" i="40"/>
  <c r="K34" i="40"/>
  <c r="L34" i="40"/>
  <c r="G28" i="40"/>
  <c r="H28" i="40"/>
  <c r="I28" i="40"/>
  <c r="J28" i="40"/>
  <c r="K28" i="40"/>
  <c r="L28" i="40"/>
  <c r="G37" i="40"/>
  <c r="H37" i="40"/>
  <c r="I37" i="40"/>
  <c r="J37" i="40"/>
  <c r="K37" i="40"/>
  <c r="L37" i="40"/>
  <c r="G33" i="40"/>
  <c r="H33" i="40"/>
  <c r="I33" i="40"/>
  <c r="J33" i="40"/>
  <c r="K33" i="40"/>
  <c r="L33" i="40"/>
  <c r="G19" i="40"/>
  <c r="H19" i="40"/>
  <c r="I19" i="40"/>
  <c r="J19" i="40"/>
  <c r="K19" i="40"/>
  <c r="L19" i="40"/>
  <c r="G15" i="40"/>
  <c r="H15" i="40"/>
  <c r="I15" i="40"/>
  <c r="J15" i="40"/>
  <c r="K15" i="40"/>
  <c r="L15" i="40"/>
  <c r="G23" i="40"/>
  <c r="H23" i="40"/>
  <c r="I23" i="40"/>
  <c r="J23" i="40"/>
  <c r="K23" i="40"/>
  <c r="L23" i="40"/>
  <c r="G10" i="40"/>
  <c r="H10" i="40"/>
  <c r="I10" i="40"/>
  <c r="J10" i="40"/>
  <c r="K10" i="40"/>
  <c r="L10" i="40"/>
  <c r="G14" i="40"/>
  <c r="H14" i="40"/>
  <c r="I14" i="40"/>
  <c r="J14" i="40"/>
  <c r="K14" i="40"/>
  <c r="L14" i="40"/>
  <c r="G18" i="40"/>
  <c r="H18" i="40"/>
  <c r="I18" i="40"/>
  <c r="J18" i="40"/>
  <c r="K18" i="40"/>
  <c r="L18" i="40"/>
  <c r="G9" i="40"/>
  <c r="H9" i="40"/>
  <c r="I9" i="40"/>
  <c r="J9" i="40"/>
  <c r="K9" i="40"/>
  <c r="L9" i="40"/>
  <c r="G12" i="40"/>
  <c r="H12" i="40"/>
  <c r="I12" i="40"/>
  <c r="J12" i="40"/>
  <c r="K12" i="40"/>
  <c r="L12" i="40"/>
  <c r="G22" i="40"/>
  <c r="H22" i="40"/>
  <c r="I22" i="40"/>
  <c r="J22" i="40"/>
  <c r="K22" i="40"/>
  <c r="L22" i="40"/>
  <c r="G8" i="40"/>
  <c r="H8" i="40"/>
  <c r="I8" i="40"/>
  <c r="J8" i="40"/>
  <c r="K8" i="40"/>
  <c r="L8" i="40"/>
  <c r="G13" i="40"/>
  <c r="H13" i="40"/>
  <c r="I13" i="40"/>
  <c r="J13" i="40"/>
  <c r="K13" i="40"/>
  <c r="L13" i="40"/>
  <c r="G17" i="40"/>
  <c r="H17" i="40"/>
  <c r="I17" i="40"/>
  <c r="J17" i="40"/>
  <c r="K17" i="40"/>
  <c r="L17" i="40"/>
  <c r="H7" i="40"/>
  <c r="I7" i="40"/>
  <c r="J7" i="40"/>
  <c r="K7" i="40"/>
  <c r="L7" i="40"/>
  <c r="G21" i="40"/>
  <c r="H21" i="40"/>
  <c r="I21" i="40"/>
  <c r="J21" i="40"/>
  <c r="K21" i="40"/>
  <c r="L21" i="40"/>
  <c r="F137" i="40"/>
  <c r="E137" i="40"/>
  <c r="D137" i="40"/>
  <c r="C137" i="40"/>
  <c r="B137" i="40"/>
  <c r="F151" i="40"/>
  <c r="E151" i="40"/>
  <c r="D151" i="40"/>
  <c r="C151" i="40"/>
  <c r="B151" i="40"/>
  <c r="F130" i="40"/>
  <c r="E130" i="40"/>
  <c r="D130" i="40"/>
  <c r="C130" i="40"/>
  <c r="B130" i="40"/>
  <c r="F144" i="40"/>
  <c r="E144" i="40"/>
  <c r="D144" i="40"/>
  <c r="C144" i="40"/>
  <c r="B144" i="40"/>
  <c r="F150" i="40"/>
  <c r="E150" i="40"/>
  <c r="D150" i="40"/>
  <c r="C150" i="40"/>
  <c r="B150" i="40"/>
  <c r="F136" i="40"/>
  <c r="E136" i="40"/>
  <c r="D136" i="40"/>
  <c r="C136" i="40"/>
  <c r="B136" i="40"/>
  <c r="F129" i="40"/>
  <c r="E129" i="40"/>
  <c r="D129" i="40"/>
  <c r="C129" i="40"/>
  <c r="B129" i="40"/>
  <c r="F143" i="40"/>
  <c r="E143" i="40"/>
  <c r="D143" i="40"/>
  <c r="C143" i="40"/>
  <c r="B143" i="40"/>
  <c r="F142" i="40"/>
  <c r="E142" i="40"/>
  <c r="D142" i="40"/>
  <c r="C142" i="40"/>
  <c r="B142" i="40"/>
  <c r="F135" i="40"/>
  <c r="E135" i="40"/>
  <c r="D135" i="40"/>
  <c r="C135" i="40"/>
  <c r="B135" i="40"/>
  <c r="F128" i="40"/>
  <c r="E128" i="40"/>
  <c r="D128" i="40"/>
  <c r="C128" i="40"/>
  <c r="B128" i="40"/>
  <c r="F149" i="40"/>
  <c r="E149" i="40"/>
  <c r="D149" i="40"/>
  <c r="C149" i="40"/>
  <c r="B149" i="40"/>
  <c r="F134" i="40"/>
  <c r="E134" i="40"/>
  <c r="D134" i="40"/>
  <c r="C134" i="40"/>
  <c r="B134" i="40"/>
  <c r="F148" i="40"/>
  <c r="E148" i="40"/>
  <c r="D148" i="40"/>
  <c r="C148" i="40"/>
  <c r="B148" i="40"/>
  <c r="F141" i="40"/>
  <c r="E141" i="40"/>
  <c r="D141" i="40"/>
  <c r="C141" i="40"/>
  <c r="B141" i="40"/>
  <c r="F127" i="40"/>
  <c r="E127" i="40"/>
  <c r="D127" i="40"/>
  <c r="C127" i="40"/>
  <c r="B127" i="40"/>
  <c r="F133" i="40"/>
  <c r="E133" i="40"/>
  <c r="D133" i="40"/>
  <c r="C133" i="40"/>
  <c r="B133" i="40"/>
  <c r="F126" i="40"/>
  <c r="E126" i="40"/>
  <c r="D126" i="40"/>
  <c r="C126" i="40"/>
  <c r="B126" i="40"/>
  <c r="F147" i="40"/>
  <c r="E147" i="40"/>
  <c r="D147" i="40"/>
  <c r="C147" i="40"/>
  <c r="B147" i="40"/>
  <c r="F140" i="40"/>
  <c r="E140" i="40"/>
  <c r="D140" i="40"/>
  <c r="C140" i="40"/>
  <c r="B140" i="40"/>
  <c r="F132" i="40"/>
  <c r="E132" i="40"/>
  <c r="D132" i="40"/>
  <c r="C132" i="40"/>
  <c r="B132" i="40"/>
  <c r="F125" i="40"/>
  <c r="E125" i="40"/>
  <c r="D125" i="40"/>
  <c r="C125" i="40"/>
  <c r="B125" i="40"/>
  <c r="F139" i="40"/>
  <c r="E139" i="40"/>
  <c r="D139" i="40"/>
  <c r="C139" i="40"/>
  <c r="B139" i="40"/>
  <c r="F146" i="40"/>
  <c r="E146" i="40"/>
  <c r="D146" i="40"/>
  <c r="C146" i="40"/>
  <c r="B146" i="40"/>
  <c r="F120" i="40"/>
  <c r="E120" i="40"/>
  <c r="D120" i="40"/>
  <c r="C120" i="40"/>
  <c r="B120" i="40"/>
  <c r="F111" i="40"/>
  <c r="E111" i="40"/>
  <c r="D111" i="40"/>
  <c r="C111" i="40"/>
  <c r="B111" i="40"/>
  <c r="F116" i="40"/>
  <c r="E116" i="40"/>
  <c r="D116" i="40"/>
  <c r="C116" i="40"/>
  <c r="B116" i="40"/>
  <c r="F106" i="40"/>
  <c r="E106" i="40"/>
  <c r="D106" i="40"/>
  <c r="C106" i="40"/>
  <c r="B106" i="40"/>
  <c r="F110" i="40"/>
  <c r="E110" i="40"/>
  <c r="D110" i="40"/>
  <c r="C110" i="40"/>
  <c r="B110" i="40"/>
  <c r="F119" i="40"/>
  <c r="E119" i="40"/>
  <c r="D119" i="40"/>
  <c r="C119" i="40"/>
  <c r="B119" i="40"/>
  <c r="F115" i="40"/>
  <c r="E115" i="40"/>
  <c r="D115" i="40"/>
  <c r="C115" i="40"/>
  <c r="B115" i="40"/>
  <c r="F105" i="40"/>
  <c r="E105" i="40"/>
  <c r="D105" i="40"/>
  <c r="C105" i="40"/>
  <c r="B105" i="40"/>
  <c r="F114" i="40"/>
  <c r="E114" i="40"/>
  <c r="D114" i="40"/>
  <c r="C114" i="40"/>
  <c r="B114" i="40"/>
  <c r="F109" i="40"/>
  <c r="E109" i="40"/>
  <c r="D109" i="40"/>
  <c r="C109" i="40"/>
  <c r="B109" i="40"/>
  <c r="F104" i="40"/>
  <c r="E104" i="40"/>
  <c r="D104" i="40"/>
  <c r="C104" i="40"/>
  <c r="B104" i="40"/>
  <c r="F108" i="40"/>
  <c r="E108" i="40"/>
  <c r="D108" i="40"/>
  <c r="C108" i="40"/>
  <c r="B108" i="40"/>
  <c r="F118" i="40"/>
  <c r="E118" i="40"/>
  <c r="D118" i="40"/>
  <c r="C118" i="40"/>
  <c r="B118" i="40"/>
  <c r="F103" i="40"/>
  <c r="E103" i="40"/>
  <c r="D103" i="40"/>
  <c r="C103" i="40"/>
  <c r="B103" i="40"/>
  <c r="F113" i="40"/>
  <c r="E113" i="40"/>
  <c r="D113" i="40"/>
  <c r="C113" i="40"/>
  <c r="B113" i="40"/>
  <c r="F93" i="40"/>
  <c r="E93" i="40"/>
  <c r="D93" i="40"/>
  <c r="C93" i="40"/>
  <c r="B93" i="40"/>
  <c r="F84" i="40"/>
  <c r="E84" i="40"/>
  <c r="D84" i="40"/>
  <c r="C84" i="40"/>
  <c r="B84" i="40"/>
  <c r="F88" i="40"/>
  <c r="E88" i="40"/>
  <c r="D88" i="40"/>
  <c r="C88" i="40"/>
  <c r="B88" i="40"/>
  <c r="F98" i="40"/>
  <c r="E98" i="40"/>
  <c r="D98" i="40"/>
  <c r="C98" i="40"/>
  <c r="B98" i="40"/>
  <c r="F83" i="40"/>
  <c r="E83" i="40"/>
  <c r="D83" i="40"/>
  <c r="C83" i="40"/>
  <c r="B83" i="40"/>
  <c r="F92" i="40"/>
  <c r="E92" i="40"/>
  <c r="D92" i="40"/>
  <c r="C92" i="40"/>
  <c r="B92" i="40"/>
  <c r="F97" i="40"/>
  <c r="E97" i="40"/>
  <c r="D97" i="40"/>
  <c r="C97" i="40"/>
  <c r="B97" i="40"/>
  <c r="F87" i="40"/>
  <c r="E87" i="40"/>
  <c r="D87" i="40"/>
  <c r="C87" i="40"/>
  <c r="B87" i="40"/>
  <c r="F96" i="40"/>
  <c r="E96" i="40"/>
  <c r="D96" i="40"/>
  <c r="C96" i="40"/>
  <c r="B96" i="40"/>
  <c r="F91" i="40"/>
  <c r="E91" i="40"/>
  <c r="D91" i="40"/>
  <c r="C91" i="40"/>
  <c r="B91" i="40"/>
  <c r="F82" i="40"/>
  <c r="E82" i="40"/>
  <c r="D82" i="40"/>
  <c r="C82" i="40"/>
  <c r="B82" i="40"/>
  <c r="F90" i="40"/>
  <c r="E90" i="40"/>
  <c r="D90" i="40"/>
  <c r="C90" i="40"/>
  <c r="B90" i="40"/>
  <c r="F86" i="40"/>
  <c r="E86" i="40"/>
  <c r="D86" i="40"/>
  <c r="C86" i="40"/>
  <c r="B86" i="40"/>
  <c r="F95" i="40"/>
  <c r="E95" i="40"/>
  <c r="D95" i="40"/>
  <c r="C95" i="40"/>
  <c r="B95" i="40"/>
  <c r="F78" i="40"/>
  <c r="E78" i="40"/>
  <c r="D78" i="40"/>
  <c r="C78" i="40"/>
  <c r="B78" i="40"/>
  <c r="F68" i="40"/>
  <c r="E68" i="40"/>
  <c r="D68" i="40"/>
  <c r="C68" i="40"/>
  <c r="B68" i="40"/>
  <c r="F77" i="40"/>
  <c r="E77" i="40"/>
  <c r="D77" i="40"/>
  <c r="C77" i="40"/>
  <c r="B77" i="40"/>
  <c r="F73" i="40"/>
  <c r="E73" i="40"/>
  <c r="D73" i="40"/>
  <c r="C73" i="40"/>
  <c r="B73" i="40"/>
  <c r="F72" i="40"/>
  <c r="E72" i="40"/>
  <c r="D72" i="40"/>
  <c r="C72" i="40"/>
  <c r="B72" i="40"/>
  <c r="F67" i="40"/>
  <c r="E67" i="40"/>
  <c r="D67" i="40"/>
  <c r="C67" i="40"/>
  <c r="B67" i="40"/>
  <c r="F76" i="40"/>
  <c r="E76" i="40"/>
  <c r="D76" i="40"/>
  <c r="C76" i="40"/>
  <c r="B76" i="40"/>
  <c r="F71" i="40"/>
  <c r="E71" i="40"/>
  <c r="D71" i="40"/>
  <c r="C71" i="40"/>
  <c r="B71" i="40"/>
  <c r="F75" i="40"/>
  <c r="E75" i="40"/>
  <c r="D75" i="40"/>
  <c r="C75" i="40"/>
  <c r="B75" i="40"/>
  <c r="F66" i="40"/>
  <c r="E66" i="40"/>
  <c r="D66" i="40"/>
  <c r="C66" i="40"/>
  <c r="B66" i="40"/>
  <c r="F70" i="40"/>
  <c r="E70" i="40"/>
  <c r="D70" i="40"/>
  <c r="C70" i="40"/>
  <c r="B70" i="40"/>
  <c r="F47" i="40"/>
  <c r="E47" i="40"/>
  <c r="D47" i="40"/>
  <c r="C47" i="40"/>
  <c r="B47" i="40"/>
  <c r="F51" i="40"/>
  <c r="E51" i="40"/>
  <c r="D51" i="40"/>
  <c r="C51" i="40"/>
  <c r="B51" i="40"/>
  <c r="F56" i="40"/>
  <c r="E56" i="40"/>
  <c r="D56" i="40"/>
  <c r="C56" i="40"/>
  <c r="B56" i="40"/>
  <c r="F61" i="40"/>
  <c r="E61" i="40"/>
  <c r="D61" i="40"/>
  <c r="C61" i="40"/>
  <c r="B61" i="40"/>
  <c r="F46" i="40"/>
  <c r="E46" i="40"/>
  <c r="D46" i="40"/>
  <c r="C46" i="40"/>
  <c r="B46" i="40"/>
  <c r="F55" i="40"/>
  <c r="E55" i="40"/>
  <c r="D55" i="40"/>
  <c r="C55" i="40"/>
  <c r="B55" i="40"/>
  <c r="F60" i="40"/>
  <c r="E60" i="40"/>
  <c r="D60" i="40"/>
  <c r="C60" i="40"/>
  <c r="B60" i="40"/>
  <c r="F50" i="40"/>
  <c r="E50" i="40"/>
  <c r="D50" i="40"/>
  <c r="C50" i="40"/>
  <c r="B50" i="40"/>
  <c r="F45" i="40"/>
  <c r="E45" i="40"/>
  <c r="D45" i="40"/>
  <c r="C45" i="40"/>
  <c r="B45" i="40"/>
  <c r="F54" i="40"/>
  <c r="E54" i="40"/>
  <c r="D54" i="40"/>
  <c r="C54" i="40"/>
  <c r="B54" i="40"/>
  <c r="F59" i="40"/>
  <c r="E59" i="40"/>
  <c r="D59" i="40"/>
  <c r="C59" i="40"/>
  <c r="B59" i="40"/>
  <c r="F58" i="40"/>
  <c r="E58" i="40"/>
  <c r="D58" i="40"/>
  <c r="C58" i="40"/>
  <c r="B58" i="40"/>
  <c r="F44" i="40"/>
  <c r="E44" i="40"/>
  <c r="D44" i="40"/>
  <c r="C44" i="40"/>
  <c r="B44" i="40"/>
  <c r="F49" i="40"/>
  <c r="D49" i="40"/>
  <c r="C49" i="40"/>
  <c r="B49" i="40"/>
  <c r="F53" i="40"/>
  <c r="E53" i="40"/>
  <c r="D53" i="40"/>
  <c r="C53" i="40"/>
  <c r="B53" i="40"/>
  <c r="F31" i="40"/>
  <c r="E31" i="40"/>
  <c r="D31" i="40"/>
  <c r="C31" i="40"/>
  <c r="B31" i="40"/>
  <c r="F40" i="40"/>
  <c r="E40" i="40"/>
  <c r="D40" i="40"/>
  <c r="C40" i="40"/>
  <c r="B40" i="40"/>
  <c r="F35" i="40"/>
  <c r="E35" i="40"/>
  <c r="D35" i="40"/>
  <c r="C35" i="40"/>
  <c r="B35" i="40"/>
  <c r="F30" i="40"/>
  <c r="E30" i="40"/>
  <c r="D30" i="40"/>
  <c r="C30" i="40"/>
  <c r="B30" i="40"/>
  <c r="F39" i="40"/>
  <c r="E39" i="40"/>
  <c r="D39" i="40"/>
  <c r="C39" i="40"/>
  <c r="B39" i="40"/>
  <c r="F29" i="40"/>
  <c r="E29" i="40"/>
  <c r="D29" i="40"/>
  <c r="C29" i="40"/>
  <c r="B29" i="40"/>
  <c r="F38" i="40"/>
  <c r="E38" i="40"/>
  <c r="D38" i="40"/>
  <c r="C38" i="40"/>
  <c r="B38" i="40"/>
  <c r="F34" i="40"/>
  <c r="E34" i="40"/>
  <c r="D34" i="40"/>
  <c r="C34" i="40"/>
  <c r="B34" i="40"/>
  <c r="F28" i="40"/>
  <c r="E28" i="40"/>
  <c r="D28" i="40"/>
  <c r="C28" i="40"/>
  <c r="B28" i="40"/>
  <c r="F37" i="40"/>
  <c r="E37" i="40"/>
  <c r="D37" i="40"/>
  <c r="C37" i="40"/>
  <c r="B37" i="40"/>
  <c r="F33" i="40"/>
  <c r="E33" i="40"/>
  <c r="D33" i="40"/>
  <c r="C33" i="40"/>
  <c r="B33" i="40"/>
  <c r="F19" i="40"/>
  <c r="E19" i="40"/>
  <c r="D19" i="40"/>
  <c r="C19" i="40"/>
  <c r="B19" i="40"/>
  <c r="F15" i="40"/>
  <c r="E15" i="40"/>
  <c r="D15" i="40"/>
  <c r="C15" i="40"/>
  <c r="B15" i="40"/>
  <c r="F23" i="40"/>
  <c r="E23" i="40"/>
  <c r="D23" i="40"/>
  <c r="C23" i="40"/>
  <c r="B23" i="40"/>
  <c r="F10" i="40"/>
  <c r="E10" i="40"/>
  <c r="D10" i="40"/>
  <c r="C10" i="40"/>
  <c r="B10" i="40"/>
  <c r="F14" i="40"/>
  <c r="E14" i="40"/>
  <c r="D14" i="40"/>
  <c r="C14" i="40"/>
  <c r="B14" i="40"/>
  <c r="F18" i="40"/>
  <c r="E18" i="40"/>
  <c r="D18" i="40"/>
  <c r="C18" i="40"/>
  <c r="B18" i="40"/>
  <c r="F9" i="40"/>
  <c r="E9" i="40"/>
  <c r="D9" i="40"/>
  <c r="C9" i="40"/>
  <c r="B9" i="40"/>
  <c r="F12" i="40"/>
  <c r="E12" i="40"/>
  <c r="D12" i="40"/>
  <c r="C12" i="40"/>
  <c r="B12" i="40"/>
  <c r="F22" i="40"/>
  <c r="E22" i="40"/>
  <c r="D22" i="40"/>
  <c r="C22" i="40"/>
  <c r="B22" i="40"/>
  <c r="F8" i="40"/>
  <c r="E8" i="40"/>
  <c r="D8" i="40"/>
  <c r="C8" i="40"/>
  <c r="B8" i="40"/>
  <c r="F13" i="40"/>
  <c r="E13" i="40"/>
  <c r="D13" i="40"/>
  <c r="C13" i="40"/>
  <c r="B13" i="40"/>
  <c r="F17" i="40"/>
  <c r="E17" i="40"/>
  <c r="D17" i="40"/>
  <c r="C17" i="40"/>
  <c r="B17" i="40"/>
  <c r="F21" i="40"/>
  <c r="E21" i="40"/>
  <c r="D21" i="40"/>
  <c r="C21" i="40"/>
  <c r="B21" i="40"/>
  <c r="F7" i="40"/>
  <c r="E7" i="40"/>
  <c r="D7" i="40"/>
  <c r="C7" i="40"/>
  <c r="B7" i="40"/>
  <c r="O24" i="36"/>
  <c r="O23" i="36"/>
  <c r="M137" i="40"/>
  <c r="N137" i="40"/>
  <c r="M151" i="40"/>
  <c r="M130" i="40"/>
  <c r="N130" i="40"/>
  <c r="M144" i="40"/>
  <c r="N144" i="40"/>
  <c r="M150" i="40"/>
  <c r="N150" i="40"/>
  <c r="M136" i="40"/>
  <c r="N136" i="40"/>
  <c r="N129" i="40"/>
  <c r="N143" i="40"/>
  <c r="M142" i="40"/>
  <c r="N142" i="40"/>
  <c r="M135" i="40"/>
  <c r="N135" i="40"/>
  <c r="M149" i="40"/>
  <c r="N149" i="40"/>
  <c r="O24" i="35"/>
  <c r="O23" i="35"/>
  <c r="M134" i="40"/>
  <c r="N134" i="40"/>
  <c r="M148" i="40"/>
  <c r="N148" i="40"/>
  <c r="M141" i="40"/>
  <c r="N141" i="40"/>
  <c r="M127" i="40"/>
  <c r="N127" i="40"/>
  <c r="M126" i="40"/>
  <c r="N126" i="40"/>
  <c r="M147" i="40"/>
  <c r="N147" i="40"/>
  <c r="M140" i="40"/>
  <c r="N140" i="40"/>
  <c r="M132" i="40"/>
  <c r="N132" i="40"/>
  <c r="N125" i="40"/>
  <c r="M139" i="40"/>
  <c r="M146" i="40"/>
  <c r="N146" i="40"/>
  <c r="O25" i="34"/>
  <c r="O24" i="34"/>
  <c r="M111" i="40"/>
  <c r="N111" i="40"/>
  <c r="N116" i="40"/>
  <c r="N106" i="40"/>
  <c r="M110" i="40"/>
  <c r="N110" i="40"/>
  <c r="N119" i="40"/>
  <c r="M115" i="40"/>
  <c r="M105" i="40"/>
  <c r="N105" i="40"/>
  <c r="O24" i="33"/>
  <c r="O23" i="33"/>
  <c r="O22" i="33"/>
  <c r="O21" i="33"/>
  <c r="O20" i="33"/>
  <c r="O19" i="33"/>
  <c r="O18" i="33"/>
  <c r="N114" i="40"/>
  <c r="M109" i="40"/>
  <c r="N109" i="40"/>
  <c r="M104" i="40"/>
  <c r="N104" i="40"/>
  <c r="M108" i="40"/>
  <c r="N108" i="40"/>
  <c r="M118" i="40"/>
  <c r="M103" i="40"/>
  <c r="N103" i="40"/>
  <c r="M113" i="40"/>
  <c r="N113" i="40"/>
  <c r="O24" i="19"/>
  <c r="O23" i="19"/>
  <c r="O22" i="19"/>
  <c r="O20" i="19"/>
  <c r="O19" i="19"/>
  <c r="O18" i="19"/>
  <c r="N93" i="40"/>
  <c r="M84" i="40"/>
  <c r="N84" i="40"/>
  <c r="M88" i="40"/>
  <c r="M98" i="40"/>
  <c r="N98" i="40"/>
  <c r="M83" i="40"/>
  <c r="N83" i="40"/>
  <c r="M92" i="40"/>
  <c r="N92" i="40"/>
  <c r="M97" i="40"/>
  <c r="N97" i="40"/>
  <c r="M87" i="40"/>
  <c r="N87" i="40"/>
  <c r="M96" i="40"/>
  <c r="N96" i="40"/>
  <c r="M91" i="40"/>
  <c r="N91" i="40"/>
  <c r="M82" i="40"/>
  <c r="N82" i="40"/>
  <c r="M90" i="40"/>
  <c r="N90" i="40"/>
  <c r="M86" i="40"/>
  <c r="N86" i="40"/>
  <c r="M95" i="40"/>
  <c r="N95" i="40"/>
  <c r="O24" i="17"/>
  <c r="O23" i="17"/>
  <c r="O22" i="17"/>
  <c r="M68" i="40"/>
  <c r="N68" i="40"/>
  <c r="M77" i="40"/>
  <c r="M73" i="40"/>
  <c r="N73" i="40"/>
  <c r="N72" i="40"/>
  <c r="M67" i="40"/>
  <c r="N67" i="40"/>
  <c r="M76" i="40"/>
  <c r="N76" i="40"/>
  <c r="M71" i="40"/>
  <c r="N71" i="40"/>
  <c r="N75" i="40"/>
  <c r="M66" i="40"/>
  <c r="N66" i="40"/>
  <c r="M70" i="40"/>
  <c r="N70" i="40"/>
  <c r="O24" i="16"/>
  <c r="O23" i="16"/>
  <c r="O22" i="16"/>
  <c r="O21" i="16"/>
  <c r="O19" i="16"/>
  <c r="O18" i="16"/>
  <c r="N47" i="40"/>
  <c r="M51" i="40"/>
  <c r="N51" i="40"/>
  <c r="M56" i="40"/>
  <c r="N56" i="40"/>
  <c r="M61" i="40"/>
  <c r="N61" i="40"/>
  <c r="M46" i="40"/>
  <c r="U12" i="16"/>
  <c r="M55" i="40"/>
  <c r="M60" i="40"/>
  <c r="N60" i="40"/>
  <c r="M50" i="40"/>
  <c r="N50" i="40"/>
  <c r="O24" i="15"/>
  <c r="O23" i="15"/>
  <c r="O22" i="15"/>
  <c r="O21" i="15"/>
  <c r="O20" i="15"/>
  <c r="O19" i="15"/>
  <c r="O18" i="15"/>
  <c r="M45" i="40"/>
  <c r="N45" i="40"/>
  <c r="M54" i="40"/>
  <c r="N54" i="40"/>
  <c r="N59" i="40"/>
  <c r="M58" i="40"/>
  <c r="N58" i="40"/>
  <c r="M44" i="40"/>
  <c r="N44" i="40"/>
  <c r="M49" i="40"/>
  <c r="N49" i="40"/>
  <c r="N53" i="40"/>
  <c r="O24" i="14"/>
  <c r="O23" i="14"/>
  <c r="O22" i="14"/>
  <c r="M31" i="40"/>
  <c r="N31" i="40"/>
  <c r="M40" i="40"/>
  <c r="N40" i="40"/>
  <c r="M35" i="40"/>
  <c r="N35" i="40"/>
  <c r="M30" i="40"/>
  <c r="N30" i="40"/>
  <c r="M39" i="40"/>
  <c r="N39" i="40"/>
  <c r="N29" i="40"/>
  <c r="M38" i="40"/>
  <c r="M34" i="40"/>
  <c r="N34" i="40"/>
  <c r="M28" i="40"/>
  <c r="N28" i="40"/>
  <c r="N37" i="40"/>
  <c r="M33" i="40"/>
  <c r="O24" i="10"/>
  <c r="O23" i="10"/>
  <c r="O22" i="10"/>
  <c r="O21" i="10"/>
  <c r="O20" i="10"/>
  <c r="O19" i="10"/>
  <c r="O18" i="10"/>
  <c r="O17" i="10"/>
  <c r="N12" i="40"/>
  <c r="M22" i="40"/>
  <c r="M8" i="40"/>
  <c r="M21" i="40"/>
  <c r="N21" i="40"/>
  <c r="M7" i="40"/>
  <c r="N7" i="40"/>
  <c r="O24" i="9"/>
  <c r="O23" i="9"/>
  <c r="O22" i="9"/>
  <c r="O21" i="9"/>
  <c r="O20" i="9"/>
  <c r="O19" i="9"/>
  <c r="M19" i="40"/>
  <c r="M15" i="40"/>
  <c r="N15" i="40"/>
  <c r="M23" i="40"/>
  <c r="N23" i="40"/>
  <c r="M10" i="40"/>
  <c r="N10" i="40"/>
  <c r="M14" i="40"/>
  <c r="N14" i="40"/>
  <c r="M18" i="40"/>
  <c r="N18" i="40"/>
  <c r="M9" i="40"/>
  <c r="N9" i="40"/>
  <c r="O21" i="40"/>
  <c r="O56" i="40"/>
  <c r="M12" i="40"/>
  <c r="N17" i="40"/>
  <c r="N22" i="40"/>
  <c r="O17" i="40"/>
  <c r="O22" i="40"/>
  <c r="M17" i="40"/>
  <c r="M13" i="40"/>
  <c r="O13" i="40"/>
  <c r="O8" i="40"/>
  <c r="O97" i="40"/>
  <c r="N8" i="40"/>
  <c r="N151" i="40"/>
  <c r="M53" i="40"/>
  <c r="M114" i="40"/>
  <c r="O71" i="40"/>
  <c r="O30" i="40"/>
  <c r="O136" i="40"/>
  <c r="O141" i="40"/>
  <c r="O86" i="40"/>
  <c r="O37" i="40"/>
  <c r="O59" i="40"/>
  <c r="O92" i="40"/>
  <c r="O109" i="40"/>
  <c r="M116" i="40"/>
  <c r="O118" i="40"/>
  <c r="O73" i="40"/>
  <c r="O108" i="40"/>
  <c r="M29" i="40"/>
  <c r="N55" i="40"/>
  <c r="M78" i="40"/>
  <c r="M93" i="40"/>
  <c r="O67" i="40"/>
  <c r="O15" i="40"/>
  <c r="N38" i="40"/>
  <c r="O68" i="40"/>
  <c r="N118" i="40"/>
  <c r="O111" i="40"/>
  <c r="O83" i="40"/>
  <c r="O33" i="40"/>
  <c r="M47" i="40"/>
  <c r="M106" i="40"/>
  <c r="M143" i="40"/>
  <c r="O60" i="40"/>
  <c r="O23" i="40"/>
  <c r="M59" i="40"/>
  <c r="O51" i="40"/>
  <c r="M75" i="40"/>
  <c r="O98" i="40"/>
  <c r="O82" i="40"/>
  <c r="O34" i="40"/>
  <c r="O76" i="40"/>
  <c r="O95" i="40"/>
  <c r="M37" i="40"/>
  <c r="N77" i="40"/>
  <c r="O54" i="40"/>
  <c r="N33" i="40"/>
  <c r="O46" i="40"/>
  <c r="N88" i="40"/>
  <c r="N120" i="40"/>
  <c r="M125" i="40"/>
  <c r="O151" i="40"/>
  <c r="O139" i="40"/>
  <c r="O96" i="40"/>
  <c r="O49" i="40"/>
  <c r="O31" i="40"/>
  <c r="O110" i="40"/>
  <c r="O61" i="40"/>
  <c r="O39" i="40"/>
  <c r="U12" i="15"/>
  <c r="O105" i="40"/>
  <c r="M120" i="40"/>
  <c r="N139" i="40"/>
  <c r="O150" i="40"/>
  <c r="O45" i="40"/>
  <c r="O90" i="40"/>
  <c r="O87" i="40"/>
  <c r="O113" i="40"/>
  <c r="N133" i="40"/>
  <c r="O134" i="40"/>
  <c r="O28" i="40"/>
  <c r="M133" i="40"/>
  <c r="O148" i="40"/>
  <c r="O135" i="40"/>
  <c r="O103" i="40"/>
  <c r="O66" i="40"/>
  <c r="O18" i="40"/>
  <c r="O91" i="40"/>
  <c r="O38" i="40"/>
  <c r="O9" i="40"/>
  <c r="M119" i="40"/>
  <c r="N128" i="40"/>
  <c r="M129" i="40"/>
  <c r="O44" i="40"/>
  <c r="O127" i="40"/>
  <c r="O133" i="40"/>
  <c r="O147" i="40"/>
  <c r="O77" i="40"/>
  <c r="O12" i="40"/>
  <c r="O116" i="40"/>
  <c r="O40" i="40"/>
  <c r="O93" i="40"/>
  <c r="O53" i="40"/>
  <c r="O144" i="40"/>
  <c r="O140" i="40"/>
  <c r="O58" i="40"/>
  <c r="O88" i="40"/>
  <c r="O75" i="40"/>
  <c r="U12" i="19"/>
  <c r="U12" i="18"/>
  <c r="N46" i="40"/>
  <c r="U12" i="9"/>
  <c r="U12" i="10"/>
  <c r="N13" i="40"/>
  <c r="U13" i="10"/>
  <c r="U20" i="9" l="1"/>
  <c r="Q20" i="9"/>
  <c r="Q22" i="18"/>
  <c r="U22" i="18"/>
  <c r="P22" i="40"/>
  <c r="P58" i="43"/>
  <c r="U22" i="14"/>
  <c r="Q22" i="14"/>
  <c r="U24" i="17"/>
  <c r="Q24" i="17"/>
  <c r="Q18" i="34"/>
  <c r="U18" i="34"/>
  <c r="U23" i="16"/>
  <c r="Q23" i="16"/>
  <c r="U21" i="10"/>
  <c r="Q21" i="10"/>
  <c r="Q17" i="10"/>
  <c r="U17" i="10"/>
  <c r="Q20" i="19"/>
  <c r="U20" i="19"/>
  <c r="U22" i="9"/>
  <c r="Q22" i="9"/>
  <c r="U23" i="35"/>
  <c r="Q23" i="35"/>
  <c r="U24" i="36"/>
  <c r="Q24" i="36"/>
  <c r="Q20" i="33"/>
  <c r="U20" i="33"/>
  <c r="O43" i="44"/>
  <c r="Q15" i="36"/>
  <c r="U15" i="36"/>
  <c r="O108" i="43"/>
  <c r="O129" i="40"/>
  <c r="P68" i="40"/>
  <c r="P14" i="44"/>
  <c r="P20" i="43"/>
  <c r="P10" i="36"/>
  <c r="M64" i="44"/>
  <c r="M121" i="43"/>
  <c r="Q13" i="34"/>
  <c r="U13" i="34"/>
  <c r="O114" i="43"/>
  <c r="N20" i="44"/>
  <c r="N47" i="43"/>
  <c r="N42" i="44"/>
  <c r="N107" i="43"/>
  <c r="Q17" i="35"/>
  <c r="O50" i="44"/>
  <c r="U17" i="35"/>
  <c r="O111" i="43"/>
  <c r="Q10" i="17"/>
  <c r="O26" i="43"/>
  <c r="Q21" i="17"/>
  <c r="O25" i="43"/>
  <c r="O78" i="40"/>
  <c r="N78" i="40"/>
  <c r="Q21" i="15"/>
  <c r="Q21" i="9"/>
  <c r="U21" i="17"/>
  <c r="N25" i="43"/>
  <c r="Q12" i="14"/>
  <c r="O27" i="44"/>
  <c r="O43" i="43"/>
  <c r="U15" i="33"/>
  <c r="P11" i="34"/>
  <c r="P11" i="35"/>
  <c r="M42" i="44"/>
  <c r="M23" i="44"/>
  <c r="P15" i="14"/>
  <c r="M10" i="43"/>
  <c r="N68" i="43"/>
  <c r="N40" i="44"/>
  <c r="Q10" i="19"/>
  <c r="O97" i="43"/>
  <c r="P16" i="9"/>
  <c r="M46" i="44"/>
  <c r="M54" i="43"/>
  <c r="U24" i="33"/>
  <c r="Q24" i="33"/>
  <c r="P39" i="40"/>
  <c r="P25" i="44"/>
  <c r="P8" i="40"/>
  <c r="P57" i="43"/>
  <c r="Q23" i="34"/>
  <c r="U23" i="34"/>
  <c r="O12" i="43"/>
  <c r="U17" i="14"/>
  <c r="O25" i="44"/>
  <c r="O143" i="40"/>
  <c r="U25" i="34"/>
  <c r="U20" i="17"/>
  <c r="U17" i="15"/>
  <c r="U24" i="9"/>
  <c r="P80" i="43"/>
  <c r="Q17" i="33"/>
  <c r="P14" i="34"/>
  <c r="M37" i="43"/>
  <c r="M9" i="44"/>
  <c r="P36" i="44"/>
  <c r="P151" i="40"/>
  <c r="P102" i="43"/>
  <c r="P17" i="16"/>
  <c r="M68" i="43"/>
  <c r="M40" i="44"/>
  <c r="Q15" i="9"/>
  <c r="P48" i="44" s="1"/>
  <c r="O48" i="44"/>
  <c r="M22" i="43"/>
  <c r="P17" i="17"/>
  <c r="U10" i="17"/>
  <c r="U19" i="18"/>
  <c r="Q19" i="18"/>
  <c r="N46" i="44"/>
  <c r="U13" i="19"/>
  <c r="Q13" i="19"/>
  <c r="Q9" i="14"/>
  <c r="O14" i="43"/>
  <c r="U9" i="14"/>
  <c r="O14" i="44"/>
  <c r="O20" i="43"/>
  <c r="P88" i="40"/>
  <c r="P69" i="44"/>
  <c r="O86" i="44"/>
  <c r="Q11" i="18"/>
  <c r="O98" i="43"/>
  <c r="N8" i="44"/>
  <c r="N36" i="43"/>
  <c r="N115" i="40"/>
  <c r="M128" i="40"/>
  <c r="N19" i="40"/>
  <c r="R11" i="10"/>
  <c r="P18" i="44"/>
  <c r="Q21" i="35"/>
  <c r="O74" i="44"/>
  <c r="P19" i="14"/>
  <c r="M7" i="43"/>
  <c r="N32" i="44"/>
  <c r="P9" i="17"/>
  <c r="N29" i="43"/>
  <c r="Q16" i="16"/>
  <c r="O47" i="44"/>
  <c r="O88" i="43"/>
  <c r="U15" i="19"/>
  <c r="U20" i="34"/>
  <c r="Q20" i="34"/>
  <c r="P30" i="43"/>
  <c r="P75" i="40"/>
  <c r="R15" i="9"/>
  <c r="P12" i="43"/>
  <c r="Q11" i="33"/>
  <c r="O16" i="44"/>
  <c r="U11" i="33"/>
  <c r="O44" i="43"/>
  <c r="N43" i="44"/>
  <c r="N108" i="43"/>
  <c r="P139" i="40"/>
  <c r="P120" i="43"/>
  <c r="U10" i="14"/>
  <c r="O31" i="44"/>
  <c r="Q10" i="14"/>
  <c r="O17" i="43"/>
  <c r="P16" i="19"/>
  <c r="M85" i="43"/>
  <c r="O76" i="44"/>
  <c r="Q11" i="10"/>
  <c r="P76" i="44" s="1"/>
  <c r="P76" i="40"/>
  <c r="P28" i="43"/>
  <c r="U16" i="14"/>
  <c r="Q16" i="14"/>
  <c r="M72" i="40"/>
  <c r="P13" i="40"/>
  <c r="P56" i="43"/>
  <c r="P12" i="40"/>
  <c r="P65" i="43"/>
  <c r="P23" i="40"/>
  <c r="P61" i="43"/>
  <c r="M14" i="43"/>
  <c r="P43" i="43"/>
  <c r="P103" i="40"/>
  <c r="P10" i="34"/>
  <c r="Q14" i="36"/>
  <c r="P147" i="40"/>
  <c r="P59" i="44"/>
  <c r="P9" i="16"/>
  <c r="M74" i="43"/>
  <c r="Q17" i="19"/>
  <c r="O61" i="44"/>
  <c r="O87" i="43"/>
  <c r="O67" i="44"/>
  <c r="Q9" i="9"/>
  <c r="U11" i="14"/>
  <c r="Q11" i="14"/>
  <c r="Q9" i="34"/>
  <c r="O7" i="44"/>
  <c r="P12" i="36"/>
  <c r="U18" i="14"/>
  <c r="O22" i="44"/>
  <c r="Q20" i="14"/>
  <c r="U20" i="14"/>
  <c r="P17" i="34"/>
  <c r="Q15" i="34"/>
  <c r="P16" i="35"/>
  <c r="P9" i="36"/>
  <c r="Q19" i="35"/>
  <c r="Q21" i="14"/>
  <c r="P59" i="40"/>
  <c r="P57" i="40" s="1"/>
  <c r="P82" i="44"/>
  <c r="P82" i="40"/>
  <c r="Q10" i="10"/>
  <c r="P87" i="44" s="1"/>
  <c r="O87" i="44"/>
  <c r="P11" i="9"/>
  <c r="Q16" i="34"/>
  <c r="O10" i="44"/>
  <c r="U10" i="33"/>
  <c r="P38" i="40"/>
  <c r="P30" i="44"/>
  <c r="N63" i="44"/>
  <c r="P13" i="9"/>
  <c r="P16" i="33"/>
  <c r="P11" i="16"/>
  <c r="P9" i="35"/>
  <c r="P9" i="10"/>
  <c r="U14" i="14"/>
  <c r="P14" i="33"/>
  <c r="M35" i="44"/>
  <c r="P20" i="36"/>
  <c r="P22" i="36"/>
  <c r="M45" i="44"/>
  <c r="O28" i="44"/>
  <c r="O21" i="44"/>
  <c r="Q10" i="18"/>
  <c r="P81" i="44"/>
  <c r="P91" i="40"/>
  <c r="P12" i="35"/>
  <c r="P67" i="44" l="1"/>
  <c r="P68" i="44"/>
  <c r="P98" i="43"/>
  <c r="P86" i="44"/>
  <c r="P90" i="40"/>
  <c r="P50" i="44"/>
  <c r="P111" i="43"/>
  <c r="P133" i="40"/>
  <c r="P40" i="40"/>
  <c r="P26" i="44"/>
  <c r="P13" i="43"/>
  <c r="Q9" i="35"/>
  <c r="O66" i="44"/>
  <c r="O123" i="43"/>
  <c r="O146" i="40"/>
  <c r="U9" i="35"/>
  <c r="P17" i="40"/>
  <c r="P64" i="43"/>
  <c r="P111" i="40"/>
  <c r="P107" i="40" s="1"/>
  <c r="P10" i="44"/>
  <c r="P38" i="43"/>
  <c r="P127" i="40"/>
  <c r="P122" i="43"/>
  <c r="P65" i="44"/>
  <c r="P55" i="44"/>
  <c r="P143" i="40"/>
  <c r="P114" i="43"/>
  <c r="Q16" i="9"/>
  <c r="U16" i="9"/>
  <c r="O54" i="43"/>
  <c r="O19" i="40"/>
  <c r="O46" i="44"/>
  <c r="O23" i="44"/>
  <c r="U15" i="14"/>
  <c r="Q15" i="14"/>
  <c r="O10" i="43"/>
  <c r="O29" i="40"/>
  <c r="P43" i="44"/>
  <c r="P129" i="40"/>
  <c r="P108" i="43"/>
  <c r="Q17" i="17"/>
  <c r="U17" i="17"/>
  <c r="O22" i="43"/>
  <c r="O72" i="40"/>
  <c r="P37" i="40"/>
  <c r="P17" i="43"/>
  <c r="P31" i="44"/>
  <c r="P33" i="40"/>
  <c r="P14" i="43"/>
  <c r="Q22" i="36"/>
  <c r="O38" i="44"/>
  <c r="O104" i="43"/>
  <c r="O137" i="40"/>
  <c r="U22" i="36"/>
  <c r="Q11" i="9"/>
  <c r="O73" i="44"/>
  <c r="O60" i="43"/>
  <c r="U11" i="9"/>
  <c r="O14" i="40"/>
  <c r="Q12" i="36"/>
  <c r="O53" i="44"/>
  <c r="O113" i="43"/>
  <c r="O142" i="40"/>
  <c r="U12" i="36"/>
  <c r="P16" i="44"/>
  <c r="P44" i="43"/>
  <c r="P118" i="40"/>
  <c r="P78" i="40"/>
  <c r="P25" i="43"/>
  <c r="Q10" i="36"/>
  <c r="O64" i="44"/>
  <c r="O121" i="43"/>
  <c r="U10" i="36"/>
  <c r="O128" i="40"/>
  <c r="P31" i="40"/>
  <c r="P15" i="43"/>
  <c r="P28" i="44"/>
  <c r="Q11" i="16"/>
  <c r="O73" i="43"/>
  <c r="U11" i="16"/>
  <c r="O55" i="40"/>
  <c r="O45" i="43"/>
  <c r="Q16" i="33"/>
  <c r="O17" i="44"/>
  <c r="U16" i="33"/>
  <c r="O114" i="40"/>
  <c r="O60" i="44"/>
  <c r="O119" i="43"/>
  <c r="Q9" i="36"/>
  <c r="O149" i="40"/>
  <c r="U9" i="36"/>
  <c r="O8" i="44"/>
  <c r="Q10" i="34"/>
  <c r="O36" i="43"/>
  <c r="O115" i="40"/>
  <c r="U10" i="34"/>
  <c r="P74" i="40"/>
  <c r="Q12" i="35"/>
  <c r="O58" i="44"/>
  <c r="O117" i="43"/>
  <c r="O132" i="40"/>
  <c r="U12" i="35"/>
  <c r="O105" i="43"/>
  <c r="Q20" i="36"/>
  <c r="O39" i="44"/>
  <c r="O130" i="40"/>
  <c r="U20" i="36"/>
  <c r="O63" i="44"/>
  <c r="O52" i="43"/>
  <c r="Q13" i="9"/>
  <c r="U13" i="9"/>
  <c r="O10" i="40"/>
  <c r="O101" i="43"/>
  <c r="Q16" i="35"/>
  <c r="O126" i="40"/>
  <c r="U16" i="35"/>
  <c r="O35" i="44"/>
  <c r="U19" i="14"/>
  <c r="Q19" i="14"/>
  <c r="O35" i="40"/>
  <c r="O7" i="43"/>
  <c r="Q14" i="34"/>
  <c r="O9" i="44"/>
  <c r="O37" i="43"/>
  <c r="U14" i="34"/>
  <c r="O106" i="40"/>
  <c r="Q9" i="10"/>
  <c r="R9" i="10" s="1"/>
  <c r="O62" i="43"/>
  <c r="O7" i="40"/>
  <c r="O68" i="44"/>
  <c r="U9" i="10"/>
  <c r="Q9" i="17"/>
  <c r="O29" i="43"/>
  <c r="O32" i="44"/>
  <c r="U9" i="17"/>
  <c r="O70" i="40"/>
  <c r="P116" i="40"/>
  <c r="P15" i="44"/>
  <c r="P42" i="43"/>
  <c r="P93" i="40"/>
  <c r="P89" i="40" s="1"/>
  <c r="P61" i="44"/>
  <c r="P87" i="43"/>
  <c r="P97" i="40"/>
  <c r="P94" i="40" s="1"/>
  <c r="P97" i="43"/>
  <c r="R10" i="19"/>
  <c r="Q11" i="35"/>
  <c r="O42" i="44"/>
  <c r="U11" i="35"/>
  <c r="O107" i="43"/>
  <c r="O125" i="40"/>
  <c r="P66" i="40"/>
  <c r="P65" i="40" s="1"/>
  <c r="P26" i="43"/>
  <c r="P27" i="44"/>
  <c r="P105" i="40"/>
  <c r="P35" i="43"/>
  <c r="P7" i="44"/>
  <c r="P15" i="40"/>
  <c r="P53" i="43"/>
  <c r="Q14" i="33"/>
  <c r="O11" i="44"/>
  <c r="U14" i="33"/>
  <c r="O39" i="43"/>
  <c r="O104" i="40"/>
  <c r="O34" i="43"/>
  <c r="Q17" i="34"/>
  <c r="O120" i="40"/>
  <c r="O6" i="44"/>
  <c r="U17" i="34"/>
  <c r="R10" i="10"/>
  <c r="P74" i="44"/>
  <c r="P148" i="40"/>
  <c r="P124" i="43"/>
  <c r="Q17" i="16"/>
  <c r="O68" i="43"/>
  <c r="U17" i="16"/>
  <c r="O40" i="44"/>
  <c r="O47" i="40"/>
  <c r="Q11" i="34"/>
  <c r="O20" i="44"/>
  <c r="O47" i="43"/>
  <c r="U11" i="34"/>
  <c r="O119" i="40"/>
  <c r="P21" i="44"/>
  <c r="P86" i="40"/>
  <c r="P85" i="40" s="1"/>
  <c r="P94" i="43"/>
  <c r="R10" i="18"/>
  <c r="P19" i="44"/>
  <c r="P28" i="40"/>
  <c r="P8" i="43"/>
  <c r="Q9" i="16"/>
  <c r="O74" i="43"/>
  <c r="O71" i="44"/>
  <c r="O50" i="40"/>
  <c r="U9" i="16"/>
  <c r="R9" i="9"/>
  <c r="Q16" i="19"/>
  <c r="O85" i="43"/>
  <c r="O84" i="40"/>
  <c r="U16" i="19"/>
  <c r="P51" i="40"/>
  <c r="P47" i="44"/>
  <c r="P69" i="43"/>
  <c r="P73" i="44" l="1"/>
  <c r="R11" i="9"/>
  <c r="P9" i="40"/>
  <c r="P55" i="43"/>
  <c r="P63" i="44"/>
  <c r="R13" i="9"/>
  <c r="P73" i="43"/>
  <c r="P55" i="40"/>
  <c r="P52" i="40" s="1"/>
  <c r="P64" i="44"/>
  <c r="P128" i="40"/>
  <c r="P121" i="43"/>
  <c r="P35" i="40"/>
  <c r="P7" i="43"/>
  <c r="P20" i="44"/>
  <c r="P47" i="43"/>
  <c r="P119" i="40"/>
  <c r="P8" i="44"/>
  <c r="P36" i="43"/>
  <c r="P115" i="40"/>
  <c r="P7" i="40"/>
  <c r="P62" i="43"/>
  <c r="P21" i="40"/>
  <c r="P20" i="40" s="1"/>
  <c r="P63" i="43"/>
  <c r="P42" i="44"/>
  <c r="P107" i="43"/>
  <c r="P125" i="40"/>
  <c r="P32" i="44"/>
  <c r="P29" i="43"/>
  <c r="P70" i="40"/>
  <c r="P53" i="44"/>
  <c r="P142" i="40"/>
  <c r="P138" i="40" s="1"/>
  <c r="P113" i="43"/>
  <c r="P46" i="44"/>
  <c r="R16" i="9"/>
  <c r="P66" i="44"/>
  <c r="P123" i="43"/>
  <c r="P146" i="40"/>
  <c r="P17" i="44"/>
  <c r="P45" i="43"/>
  <c r="P114" i="40"/>
  <c r="P29" i="40"/>
  <c r="P27" i="40" s="1"/>
  <c r="P23" i="44"/>
  <c r="P10" i="43"/>
  <c r="P84" i="40"/>
  <c r="P81" i="40" s="1"/>
  <c r="P85" i="43"/>
  <c r="P9" i="44"/>
  <c r="P37" i="43"/>
  <c r="P106" i="40"/>
  <c r="P102" i="40" s="1"/>
  <c r="P35" i="44"/>
  <c r="P126" i="40"/>
  <c r="P101" i="43"/>
  <c r="P58" i="44"/>
  <c r="P117" i="43"/>
  <c r="P132" i="40"/>
  <c r="P38" i="44"/>
  <c r="P104" i="43"/>
  <c r="P137" i="40"/>
  <c r="P50" i="40"/>
  <c r="P48" i="40" s="1"/>
  <c r="P74" i="43"/>
  <c r="P71" i="44"/>
  <c r="P104" i="40"/>
  <c r="P11" i="44"/>
  <c r="P39" i="43"/>
  <c r="P112" i="40"/>
  <c r="P60" i="44"/>
  <c r="P119" i="43"/>
  <c r="P149" i="40"/>
  <c r="P72" i="40"/>
  <c r="P22" i="43"/>
  <c r="P47" i="40"/>
  <c r="P43" i="40" s="1"/>
  <c r="P40" i="44"/>
  <c r="P68" i="43"/>
  <c r="P34" i="43"/>
  <c r="P6" i="44"/>
  <c r="P120" i="40"/>
  <c r="P117" i="40" s="1"/>
  <c r="P105" i="43"/>
  <c r="P130" i="40"/>
  <c r="P124" i="40" s="1"/>
  <c r="P39" i="44"/>
  <c r="P32" i="40"/>
  <c r="P36" i="40"/>
  <c r="P69" i="40" l="1"/>
  <c r="P52" i="43"/>
  <c r="P10" i="40"/>
  <c r="P6" i="40" s="1"/>
  <c r="P145" i="40"/>
  <c r="P131" i="40"/>
  <c r="P14" i="40"/>
  <c r="P11" i="40" s="1"/>
  <c r="P60" i="43"/>
  <c r="P19" i="40"/>
  <c r="P16" i="40" s="1"/>
  <c r="P54" i="43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10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1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1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9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sharedStrings.xml><?xml version="1.0" encoding="utf-8"?>
<sst xmlns="http://schemas.openxmlformats.org/spreadsheetml/2006/main" count="1092" uniqueCount="209">
  <si>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</si>
  <si>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</si>
  <si>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</si>
  <si>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</si>
  <si>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</si>
  <si>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</si>
  <si>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</si>
  <si>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</si>
  <si>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</si>
  <si>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</si>
  <si>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</si>
  <si>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</si>
  <si>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</si>
  <si>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</si>
  <si>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</si>
  <si>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</si>
  <si>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</si>
  <si>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</si>
  <si>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</si>
  <si>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</si>
  <si>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</si>
  <si>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</si>
  <si>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</si>
  <si>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</si>
  <si>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gori</t>
  </si>
  <si>
    <t>Pulje:</t>
  </si>
  <si>
    <t>Stevnekat:</t>
  </si>
  <si>
    <t>St</t>
  </si>
  <si>
    <t>nr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</si>
  <si>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</si>
  <si>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</si>
  <si>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</si>
  <si>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</si>
  <si>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</si>
  <si>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</si>
  <si>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Norges Vektløfterforbund</t>
  </si>
  <si>
    <t xml:space="preserve"> Kate-</t>
  </si>
  <si>
    <t xml:space="preserve">    Beste forsøk i</t>
  </si>
  <si>
    <t xml:space="preserve">      hver øvelse</t>
  </si>
  <si>
    <t>Meltzer-Malone tabellen</t>
  </si>
  <si>
    <t>Alder</t>
  </si>
  <si>
    <t>S t e v n e p r o t o k o l l</t>
  </si>
  <si>
    <t>Veteran</t>
  </si>
  <si>
    <t>Ny Sinclair tablell benyttes fra 1.1.2013</t>
  </si>
  <si>
    <t>SENIOR MENN VETERANER</t>
  </si>
  <si>
    <t>JUNIOR MENN</t>
  </si>
  <si>
    <t>SENIOR MENN ELITE</t>
  </si>
  <si>
    <t>Resultat NM Lag</t>
  </si>
  <si>
    <t>NM Lag</t>
  </si>
  <si>
    <t>SENIOR KVINNER ELITE</t>
  </si>
  <si>
    <t>JUNIOR KVINNER</t>
  </si>
  <si>
    <t>UNGDOM JENTER</t>
  </si>
  <si>
    <t>UNGDOM GUTTER</t>
  </si>
  <si>
    <t>Ranking NM Lag</t>
  </si>
  <si>
    <t>KVINNER</t>
  </si>
  <si>
    <t>MENN</t>
  </si>
  <si>
    <t>Spydeberg Atletene</t>
  </si>
  <si>
    <t>Spydeberghallen</t>
  </si>
  <si>
    <t>17.-18.11.17</t>
  </si>
  <si>
    <t>17.-18-11-17</t>
  </si>
  <si>
    <t>Grenland AK</t>
  </si>
  <si>
    <t>Larvik AK</t>
  </si>
  <si>
    <t>AK Bjørgvin</t>
  </si>
  <si>
    <t>Trondheim AK</t>
  </si>
  <si>
    <t>Tysvær VK</t>
  </si>
  <si>
    <t>Breimsbygda IL</t>
  </si>
  <si>
    <t>Hitra VK</t>
  </si>
  <si>
    <t>Stavanger VK</t>
  </si>
  <si>
    <t>Tambarskjelvar IL</t>
  </si>
  <si>
    <t>Nidelv IL</t>
  </si>
  <si>
    <t>Tønsberg-Kameratene</t>
  </si>
  <si>
    <t>JUNIOR</t>
  </si>
  <si>
    <t xml:space="preserve">UNGDOM </t>
  </si>
  <si>
    <t>SENIOR/ELITE</t>
  </si>
  <si>
    <t>UNGDOM</t>
  </si>
  <si>
    <t>VETERAN</t>
  </si>
  <si>
    <t>Ranking total NM Lag</t>
  </si>
  <si>
    <t>Hilde Næss, Lørenskog AK, Int II</t>
  </si>
  <si>
    <t>Arne H. Pedersen, AK Bjørgvin</t>
  </si>
  <si>
    <t>Roger Trones, Spydberg Atletene, F</t>
  </si>
  <si>
    <t>Reidar C. Johnsen, AK Bjørgvin, Int I</t>
  </si>
  <si>
    <t>Christian Lyssenstøen, Spydeberg Atletene, F</t>
  </si>
  <si>
    <t>Arne Grostad, Nidelv IL, Int II</t>
  </si>
  <si>
    <t>Andreas Nordmo Skauen, Oslo AK, F</t>
  </si>
  <si>
    <t>Per Marstad, Tønsberg-Kam., Int I</t>
  </si>
  <si>
    <t>Daniel Roness, Spydeberg Atletene, F</t>
  </si>
  <si>
    <t>Christian Lysenstøen, Spydeberg Atletene, F</t>
  </si>
  <si>
    <t>Johan Thonerud, Spydeberg Atletene, F</t>
  </si>
  <si>
    <t>Robin Andresen, Spydeberg Atletene, F</t>
  </si>
  <si>
    <t>Johnny Jensen, T &amp; IL National, F</t>
  </si>
  <si>
    <t>Steinar A. Aas, T % IL National, F</t>
  </si>
  <si>
    <t>Bjørn Thore Olsen, Spydeberg Atletene, F</t>
  </si>
  <si>
    <t>Jens Graff, Spydeberg  Atletene, F</t>
  </si>
  <si>
    <t>Rebecca Tiffin, Oslo AK, F</t>
  </si>
  <si>
    <t>Egon Vee-Haugen, Grenland AK, F</t>
  </si>
  <si>
    <t>Eirik Mølmshaug, Lørenskog AK, F</t>
  </si>
  <si>
    <t>Bjørn Thore Olen, Spydeberg Atletene, F</t>
  </si>
  <si>
    <t>M5</t>
  </si>
  <si>
    <t>Lars Hage</t>
  </si>
  <si>
    <t>M9</t>
  </si>
  <si>
    <t>Roald Bjerkholt</t>
  </si>
  <si>
    <t>M1</t>
  </si>
  <si>
    <t>Øystein Sæten Hoff</t>
  </si>
  <si>
    <t>+105</t>
  </si>
  <si>
    <t>M8</t>
  </si>
  <si>
    <t>Jan Nystrøm</t>
  </si>
  <si>
    <t>M6</t>
  </si>
  <si>
    <t>Egon Vee-Haugen</t>
  </si>
  <si>
    <t>Øistein Smith Larsen</t>
  </si>
  <si>
    <t>M4</t>
  </si>
  <si>
    <t>Jøran Herfjord</t>
  </si>
  <si>
    <t>Bjørnar Olsen</t>
  </si>
  <si>
    <t>Petter N. Sæterdal</t>
  </si>
  <si>
    <t>Torstein Gjervan</t>
  </si>
  <si>
    <t>Atle Rønning Kauppinen</t>
  </si>
  <si>
    <t>M3</t>
  </si>
  <si>
    <t>Thorkild Larsen</t>
  </si>
  <si>
    <t>M2</t>
  </si>
  <si>
    <t>Ronny Fevåg</t>
  </si>
  <si>
    <t>Børge Aadland</t>
  </si>
  <si>
    <t>+94</t>
  </si>
  <si>
    <t>UM</t>
  </si>
  <si>
    <t>Kristen Brosvik</t>
  </si>
  <si>
    <t>JM</t>
  </si>
  <si>
    <t>Ole-Kristoffer Sørland</t>
  </si>
  <si>
    <t>Kim Aleksander Kværnø</t>
  </si>
  <si>
    <t>Mathias Hove Johansen</t>
  </si>
  <si>
    <t>Robert Andre Moldestad</t>
  </si>
  <si>
    <t>Ole Magnus Strand</t>
  </si>
  <si>
    <t>Marcus Bratli</t>
  </si>
  <si>
    <t>Eskil Andersen</t>
  </si>
  <si>
    <t>Remy Aune</t>
  </si>
  <si>
    <t>Håkon Eik Litland</t>
  </si>
  <si>
    <t>Torgeir A. H. Bentsen</t>
  </si>
  <si>
    <t>Mathias Dale</t>
  </si>
  <si>
    <t>Bent Andre Midtbø</t>
  </si>
  <si>
    <t>Mikal Olaus Akseth</t>
  </si>
  <si>
    <t>Aron Süssmann</t>
  </si>
  <si>
    <t>UK</t>
  </si>
  <si>
    <t>Oda Marie Myklebust</t>
  </si>
  <si>
    <t>Kristine Strøm</t>
  </si>
  <si>
    <t>JK</t>
  </si>
  <si>
    <t>Cecilie Nybru</t>
  </si>
  <si>
    <t>Hedda Hauge Aasgård</t>
  </si>
  <si>
    <t>+75</t>
  </si>
  <si>
    <t>Kristina Støfring</t>
  </si>
  <si>
    <t>Alice Bråtveit Kirketeig</t>
  </si>
  <si>
    <t>Julia Jordanger Loen</t>
  </si>
  <si>
    <t>Serina Eikemo Kallevik</t>
  </si>
  <si>
    <t>Tiril Boge</t>
  </si>
  <si>
    <t>Vilde Sårheim</t>
  </si>
  <si>
    <t>Lone Austerheim</t>
  </si>
  <si>
    <t>-</t>
  </si>
  <si>
    <t>Hans Magnus Kleven, Spydeberg Atletene, F - Robin Andresen, Spydeberg Atletene, F</t>
  </si>
  <si>
    <t>Hans Magnus Kleven, Spydeberg Atletene, F - Christian Lysenstøen, Spydeberg Atletene, F</t>
  </si>
  <si>
    <t>x</t>
  </si>
  <si>
    <t>Marcus Bratli, 62 kg, NRU støt 117 kg</t>
  </si>
  <si>
    <t>SM</t>
  </si>
  <si>
    <t>Geir Amund Svan Hasle</t>
  </si>
  <si>
    <t>Henrik Walter Pettersen</t>
  </si>
  <si>
    <t>Spydeberg Atetene</t>
  </si>
  <si>
    <t>Jarleif Amdal</t>
  </si>
  <si>
    <t>Tønsberg-Kam.</t>
  </si>
  <si>
    <t>Hans Sande</t>
  </si>
  <si>
    <t>Patrik Welvestad</t>
  </si>
  <si>
    <t>Kristian Kvalen</t>
  </si>
  <si>
    <t>Kim Eirik Tollefsen</t>
  </si>
  <si>
    <t>Stein Inge Holstad</t>
  </si>
  <si>
    <t>Anders Sandvik</t>
  </si>
  <si>
    <t>Ole Morten Joneid</t>
  </si>
  <si>
    <t>Audun Reigstad</t>
  </si>
  <si>
    <t>Yngve Apneseth</t>
  </si>
  <si>
    <t>Camilla Eie</t>
  </si>
  <si>
    <t>Agathe Skuggedal</t>
  </si>
  <si>
    <t>Sofie Prytz Løwer</t>
  </si>
  <si>
    <t>Helene Skuggedal</t>
  </si>
  <si>
    <t>"UK"</t>
  </si>
  <si>
    <t>Solveig Helene Smistad</t>
  </si>
  <si>
    <t>Aaron Johnsen</t>
  </si>
  <si>
    <t>SK</t>
  </si>
  <si>
    <t>Mari Rotmo</t>
  </si>
  <si>
    <t>Mariel Rørstadbotnen</t>
  </si>
  <si>
    <t>Marianne Hasfjord</t>
  </si>
  <si>
    <t>Sandra Trædal</t>
  </si>
  <si>
    <t>Hilde Svalheim Markussen</t>
  </si>
  <si>
    <t>Marit Årdalsbakke</t>
  </si>
  <si>
    <t>Sol Anette Waaler</t>
  </si>
  <si>
    <t>Janne Skorpen Knudsen</t>
  </si>
  <si>
    <t>Ine Andersson</t>
  </si>
  <si>
    <t>Martine Halvorsen Sønju</t>
  </si>
  <si>
    <t>Sarah Hovden Øvsthus</t>
  </si>
  <si>
    <t>Rebekka Tao Jacobsen</t>
  </si>
  <si>
    <t>Anders Albert</t>
  </si>
  <si>
    <t>Even H. Walaker</t>
  </si>
  <si>
    <t>Jantsen Øverås</t>
  </si>
  <si>
    <t>Robin Andresen</t>
  </si>
  <si>
    <t>Tomas Fjeldberg</t>
  </si>
  <si>
    <t>Mats Olsen</t>
  </si>
  <si>
    <t>Tore Gjøringbø</t>
  </si>
  <si>
    <t>Øystein Aleksander Skauge</t>
  </si>
  <si>
    <t>Daniel Roness</t>
  </si>
  <si>
    <t>Roger B. Myrholt</t>
  </si>
  <si>
    <t>Håvard Grostad</t>
  </si>
  <si>
    <t>Vebjørn Varlid</t>
  </si>
  <si>
    <t>Celine Mariell Bertheussen, Spydeberg Atletene, F</t>
  </si>
  <si>
    <t>Celine Mariell Bertheussen, Spydeberg Atletene, F - Lars Joachim Nilsen, T &amp; IL National, F</t>
  </si>
  <si>
    <t>Celine Mariell Bertheussen, Spydeberg Atletene, F - Christian Lysenstøen, Spydeberg Atletene, F</t>
  </si>
  <si>
    <t>Celine Mariell Bertheussen, Spydeberg Atletene, F - Hans Magnus Kleven, Spydeberg Atletene, F</t>
  </si>
  <si>
    <t>Celine Mariell Bertheussen, Spydeberg Atletene, F - Jens Graff, Spydeberg  Atletene,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</si>
</sst>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2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b/>
      <sz val="14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24"/>
      <name val="MS Sans Serif"/>
      <family val="2"/>
    </font>
    <font>
      <sz val="20"/>
      <name val="MS Sans Serif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14"/>
      <name val="Times New Roman"/>
      <family val="1"/>
    </font>
    <font>
      <sz val="14"/>
      <name val="MS Sans Serif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3"/>
      <color indexed="9"/>
      <name val="Times New Roman"/>
      <family val="1"/>
    </font>
    <font>
      <sz val="10"/>
      <name val="MS Sans Serif"/>
    </font>
    <font>
      <b/>
      <sz val="18"/>
      <name val="Times New Roman"/>
      <family val="1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398C7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9" fillId="0" borderId="0"/>
  </cellStyleXfs>
  <cellXfs count="19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5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9" fontId="0" fillId="0" borderId="0" xfId="0" applyNumberFormat="1"/>
    <xf numFmtId="169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top"/>
    </xf>
    <xf numFmtId="0" fontId="12" fillId="0" borderId="0" xfId="0" applyFont="1" applyAlignment="1">
      <alignment horizontal="left"/>
    </xf>
    <xf numFmtId="0" fontId="3" fillId="0" borderId="0" xfId="0" applyFont="1" applyAlignment="1" applyProtection="1"/>
    <xf numFmtId="2" fontId="2" fillId="0" borderId="0" xfId="0" applyNumberFormat="1" applyFont="1" applyAlignment="1">
      <alignment horizontal="center"/>
    </xf>
    <xf numFmtId="0" fontId="3" fillId="0" borderId="0" xfId="0" applyFont="1" applyProtection="1"/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left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168" fontId="18" fillId="0" borderId="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/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9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171" fontId="20" fillId="0" borderId="0" xfId="0" applyNumberFormat="1" applyFont="1" applyBorder="1" applyAlignment="1">
      <alignment horizontal="right"/>
    </xf>
    <xf numFmtId="0" fontId="21" fillId="3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 applyProtection="1">
      <alignment horizontal="right"/>
    </xf>
    <xf numFmtId="1" fontId="27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172" fontId="20" fillId="0" borderId="0" xfId="0" applyNumberFormat="1" applyFont="1" applyBorder="1" applyAlignment="1">
      <alignment horizontal="right"/>
    </xf>
    <xf numFmtId="2" fontId="19" fillId="4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171" fontId="3" fillId="0" borderId="23" xfId="0" applyNumberFormat="1" applyFont="1" applyBorder="1" applyAlignment="1" applyProtection="1">
      <alignment horizontal="center" vertical="center"/>
      <protection locked="0"/>
    </xf>
    <xf numFmtId="171" fontId="3" fillId="0" borderId="24" xfId="0" applyNumberFormat="1" applyFont="1" applyBorder="1" applyAlignment="1" applyProtection="1">
      <alignment horizontal="center" vertical="center"/>
      <protection locked="0"/>
    </xf>
    <xf numFmtId="171" fontId="3" fillId="0" borderId="25" xfId="0" applyNumberFormat="1" applyFont="1" applyBorder="1" applyAlignment="1" applyProtection="1">
      <alignment horizontal="center" vertical="center"/>
      <protection locked="0"/>
    </xf>
    <xf numFmtId="169" fontId="27" fillId="0" borderId="0" xfId="0" applyNumberFormat="1" applyFont="1" applyAlignment="1" applyProtection="1">
      <alignment horizontal="left"/>
      <protection locked="0"/>
    </xf>
    <xf numFmtId="0" fontId="19" fillId="2" borderId="0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4" fillId="0" borderId="14" xfId="0" quotePrefix="1" applyFont="1" applyBorder="1" applyAlignment="1" applyProtection="1">
      <alignment horizontal="right" vertical="center"/>
      <protection locked="0"/>
    </xf>
    <xf numFmtId="169" fontId="4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0" fontId="4" fillId="0" borderId="12" xfId="1" applyFont="1" applyBorder="1" applyAlignment="1" applyProtection="1">
      <alignment horizontal="right" vertical="center"/>
      <protection locked="0"/>
    </xf>
    <xf numFmtId="2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169" fontId="4" fillId="0" borderId="10" xfId="1" applyNumberFormat="1" applyFont="1" applyBorder="1" applyAlignment="1" applyProtection="1">
      <alignment horizontal="center" vertical="center"/>
      <protection locked="0"/>
    </xf>
    <xf numFmtId="1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166" fontId="3" fillId="0" borderId="26" xfId="1" applyNumberFormat="1" applyFont="1" applyBorder="1" applyAlignment="1" applyProtection="1">
      <alignment horizontal="center" vertical="center"/>
      <protection locked="0"/>
    </xf>
    <xf numFmtId="166" fontId="3" fillId="0" borderId="17" xfId="1" applyNumberFormat="1" applyFont="1" applyBorder="1" applyAlignment="1" applyProtection="1">
      <alignment horizontal="center" vertical="center"/>
      <protection locked="0"/>
    </xf>
    <xf numFmtId="0" fontId="4" fillId="0" borderId="12" xfId="1" quotePrefix="1" applyFont="1" applyBorder="1" applyAlignment="1" applyProtection="1">
      <alignment horizontal="right" vertical="center"/>
      <protection locked="0"/>
    </xf>
    <xf numFmtId="1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17" xfId="1" applyNumberFormat="1" applyFont="1" applyBorder="1" applyAlignment="1" applyProtection="1">
      <alignment horizontal="center" vertical="center"/>
      <protection locked="0"/>
    </xf>
    <xf numFmtId="0" fontId="4" fillId="0" borderId="10" xfId="1" quotePrefix="1" applyFont="1" applyBorder="1" applyAlignment="1" applyProtection="1">
      <alignment horizontal="center" vertical="center"/>
      <protection locked="0"/>
    </xf>
    <xf numFmtId="0" fontId="4" fillId="0" borderId="14" xfId="1" quotePrefix="1" applyFont="1" applyBorder="1" applyAlignment="1" applyProtection="1">
      <alignment horizontal="right" vertical="center"/>
      <protection locked="0"/>
    </xf>
    <xf numFmtId="2" fontId="4" fillId="0" borderId="15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169" fontId="4" fillId="0" borderId="15" xfId="1" applyNumberFormat="1" applyFont="1" applyBorder="1" applyAlignment="1" applyProtection="1">
      <alignment horizontal="center" vertical="center"/>
      <protection locked="0"/>
    </xf>
    <xf numFmtId="1" fontId="4" fillId="0" borderId="15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166" fontId="3" fillId="0" borderId="27" xfId="1" applyNumberFormat="1" applyFont="1" applyBorder="1" applyAlignment="1" applyProtection="1">
      <alignment horizontal="center" vertical="center"/>
      <protection locked="0"/>
    </xf>
    <xf numFmtId="166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26" xfId="1" quotePrefix="1" applyNumberFormat="1" applyFont="1" applyBorder="1" applyAlignment="1" applyProtection="1">
      <alignment horizontal="center" vertical="center"/>
      <protection locked="0"/>
    </xf>
    <xf numFmtId="1" fontId="4" fillId="0" borderId="12" xfId="1" applyNumberFormat="1" applyFont="1" applyBorder="1" applyAlignment="1" applyProtection="1">
      <alignment horizontal="right" vertical="center"/>
      <protection locked="0"/>
    </xf>
    <xf numFmtId="0" fontId="4" fillId="0" borderId="16" xfId="1" applyFont="1" applyBorder="1" applyAlignment="1" applyProtection="1">
      <alignment vertical="center"/>
      <protection locked="0"/>
    </xf>
    <xf numFmtId="0" fontId="4" fillId="0" borderId="14" xfId="1" applyFont="1" applyBorder="1" applyAlignment="1" applyProtection="1">
      <alignment horizontal="right" vertical="center"/>
      <protection locked="0"/>
    </xf>
    <xf numFmtId="166" fontId="3" fillId="0" borderId="26" xfId="1" quotePrefix="1" applyNumberFormat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1" fontId="3" fillId="0" borderId="27" xfId="1" applyNumberFormat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2" fontId="4" fillId="0" borderId="10" xfId="1" quotePrefix="1" applyNumberFormat="1" applyFont="1" applyBorder="1" applyAlignment="1" applyProtection="1">
      <alignment horizontal="right" vertical="center"/>
      <protection locked="0"/>
    </xf>
    <xf numFmtId="0" fontId="21" fillId="3" borderId="0" xfId="0" applyFont="1" applyFill="1" applyAlignment="1">
      <alignment horizontal="center"/>
    </xf>
    <xf numFmtId="171" fontId="3" fillId="0" borderId="17" xfId="0" quotePrefix="1" applyNumberFormat="1" applyFont="1" applyBorder="1" applyAlignment="1" applyProtection="1">
      <alignment horizontal="center" vertical="center"/>
      <protection locked="0"/>
    </xf>
    <xf numFmtId="166" fontId="3" fillId="0" borderId="17" xfId="1" quotePrefix="1" applyNumberFormat="1" applyFont="1" applyBorder="1" applyAlignment="1" applyProtection="1">
      <alignment horizontal="center" vertical="center"/>
      <protection locked="0"/>
    </xf>
    <xf numFmtId="1" fontId="3" fillId="0" borderId="17" xfId="1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NumberFormat="1" applyFont="1" applyAlignment="1" applyProtection="1">
      <alignment horizontal="left" vertical="top"/>
      <protection locked="0"/>
    </xf>
    <xf numFmtId="0" fontId="19" fillId="2" borderId="0" xfId="0" applyFont="1" applyFill="1" applyBorder="1" applyAlignment="1">
      <alignment horizontal="left"/>
    </xf>
    <xf numFmtId="0" fontId="22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169" fontId="21" fillId="3" borderId="0" xfId="0" applyNumberFormat="1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58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398C7"/>
      <color rgb="FFB570BB"/>
      <color rgb="FFB972BE"/>
      <color rgb="FF957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7336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735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7551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756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8575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85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9600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9617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6316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633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8360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837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9380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939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0414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043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1428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1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2452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2469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3476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34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6527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654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autoPageBreaks="0" fitToPage="1"/>
  </sheetPr>
  <dimension ref="A1:Y40"/>
  <sheetViews>
    <sheetView showGridLines="0" showRowColHeaders="0" showZeros="0" showOutlineSymbols="0" topLeftCell="A3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42">
        <v>43056</v>
      </c>
      <c r="S5" s="143" t="s">
        <v>25</v>
      </c>
      <c r="T5" s="110">
        <v>1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44">
        <v>94</v>
      </c>
      <c r="B9" s="145">
        <v>88.54</v>
      </c>
      <c r="C9" s="146" t="s">
        <v>97</v>
      </c>
      <c r="D9" s="147">
        <v>22098</v>
      </c>
      <c r="E9" s="148"/>
      <c r="F9" s="149" t="s">
        <v>98</v>
      </c>
      <c r="G9" s="149" t="s">
        <v>60</v>
      </c>
      <c r="H9" s="150">
        <v>75</v>
      </c>
      <c r="I9" s="151">
        <v>78</v>
      </c>
      <c r="J9" s="151">
        <v>-80</v>
      </c>
      <c r="K9" s="150">
        <v>95</v>
      </c>
      <c r="L9" s="120">
        <v>100</v>
      </c>
      <c r="M9" s="120">
        <v>-103</v>
      </c>
      <c r="N9" s="74">
        <f t="shared" ref="N9:N24" si="0">IF(MAX(H9:J9)&lt;0,0,TRUNC(MAX(H9:J9)/1)*1)</f>
        <v>78</v>
      </c>
      <c r="O9" s="74">
        <f t="shared" ref="O9:O24" si="1">IF(MAX(K9:M9)&lt;0,0,TRUNC(MAX(K9:M9)/1)*1)</f>
        <v>100</v>
      </c>
      <c r="P9" s="74">
        <f t="shared" ref="P9:P23" si="2">IF(N9=0,0,IF(O9=0,0,SUM(N9:O9)))</f>
        <v>178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208.57545818689601</v>
      </c>
      <c r="R9" s="75">
        <f>IF(OR(D9="",B9="",V9=""),"",IF(OR(C9="UM",C9="JM",C9="SM",C9="UK",C9="JK",C9="SK"),"",Q9*(IF(ABS(1900-YEAR((V9+1)-D9))&lt;29,0,(VLOOKUP((YEAR(V9)-YEAR(D9)),'Meltzer-Malone'!$A$3:$B$63,2))))))</f>
        <v>299.72293341456958</v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1.1717722370050339</v>
      </c>
      <c r="V9" s="134">
        <f>R5</f>
        <v>43056</v>
      </c>
      <c r="W9" s="121"/>
      <c r="X9" s="121"/>
    </row>
    <row r="10" spans="1:24" s="12" customFormat="1" ht="20.100000000000001" customHeight="1" x14ac:dyDescent="0.2">
      <c r="A10" s="152">
        <v>105</v>
      </c>
      <c r="B10" s="145">
        <v>96.28</v>
      </c>
      <c r="C10" s="146" t="s">
        <v>99</v>
      </c>
      <c r="D10" s="147">
        <v>14761</v>
      </c>
      <c r="E10" s="148"/>
      <c r="F10" s="149" t="s">
        <v>100</v>
      </c>
      <c r="G10" s="149" t="s">
        <v>61</v>
      </c>
      <c r="H10" s="153">
        <v>48</v>
      </c>
      <c r="I10" s="154">
        <v>-50</v>
      </c>
      <c r="J10" s="154">
        <v>-50</v>
      </c>
      <c r="K10" s="153">
        <v>56</v>
      </c>
      <c r="L10" s="120">
        <v>-58</v>
      </c>
      <c r="M10" s="120">
        <v>58</v>
      </c>
      <c r="N10" s="74">
        <f t="shared" si="0"/>
        <v>48</v>
      </c>
      <c r="O10" s="74">
        <f t="shared" si="1"/>
        <v>58</v>
      </c>
      <c r="P10" s="74">
        <f t="shared" si="2"/>
        <v>106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119.72328865893651</v>
      </c>
      <c r="R10" s="75">
        <f>IF(OR(D10="",B10="",V10=""),"",IF(OR(C10="UM",C10="JM",C10="SM",C10="UK",C10="JK",C10="SK"),"",Q10*(IF(ABS(1900-YEAR((V10+1)-D10))&lt;29,0,(VLOOKUP((YEAR(V10)-YEAR(D10)),'Meltzer-Malone'!$A$3:$B$63,2))))))</f>
        <v>269.97601592590183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1.1294649873484577</v>
      </c>
      <c r="V10" s="134">
        <f>R5</f>
        <v>43056</v>
      </c>
      <c r="W10" s="121"/>
      <c r="X10" s="121"/>
    </row>
    <row r="11" spans="1:24" s="12" customFormat="1" ht="20.100000000000001" customHeight="1" x14ac:dyDescent="0.2">
      <c r="A11" s="152">
        <v>94</v>
      </c>
      <c r="B11" s="145">
        <v>91.92</v>
      </c>
      <c r="C11" s="155" t="s">
        <v>101</v>
      </c>
      <c r="D11" s="147">
        <v>30002</v>
      </c>
      <c r="E11" s="148"/>
      <c r="F11" s="149" t="s">
        <v>102</v>
      </c>
      <c r="G11" s="149" t="s">
        <v>62</v>
      </c>
      <c r="H11" s="153">
        <v>80</v>
      </c>
      <c r="I11" s="154">
        <v>86</v>
      </c>
      <c r="J11" s="154">
        <v>-92</v>
      </c>
      <c r="K11" s="153">
        <v>-108</v>
      </c>
      <c r="L11" s="120">
        <v>110</v>
      </c>
      <c r="M11" s="120">
        <v>113</v>
      </c>
      <c r="N11" s="74">
        <f t="shared" si="0"/>
        <v>86</v>
      </c>
      <c r="O11" s="74">
        <f t="shared" si="1"/>
        <v>113</v>
      </c>
      <c r="P11" s="74">
        <f t="shared" si="2"/>
        <v>199</v>
      </c>
      <c r="Q11" s="75">
        <f t="shared" si="3"/>
        <v>229.24339667606543</v>
      </c>
      <c r="R11" s="75">
        <f>IF(OR(D11="",B11="",V11=""),"",IF(OR(C11="UM",C11="JM",C11="SM",C11="UK",C11="JK",C11="SK"),"",Q11*(IF(ABS(1900-YEAR((V11+1)-D11))&lt;29,0,(VLOOKUP((YEAR(V11)-YEAR(D11)),'Meltzer-Malone'!$A$3:$B$63,2))))))</f>
        <v>245.74892123674215</v>
      </c>
      <c r="S11" s="79"/>
      <c r="T11" s="80"/>
      <c r="U11" s="78">
        <f t="shared" si="4"/>
        <v>1.1519768677189217</v>
      </c>
      <c r="V11" s="134">
        <f>R5</f>
        <v>43056</v>
      </c>
      <c r="W11" s="121"/>
      <c r="X11" s="121"/>
    </row>
    <row r="12" spans="1:24" s="12" customFormat="1" ht="20.100000000000001" customHeight="1" x14ac:dyDescent="0.2">
      <c r="A12" s="152" t="s">
        <v>103</v>
      </c>
      <c r="B12" s="145">
        <v>105.7</v>
      </c>
      <c r="C12" s="146" t="s">
        <v>104</v>
      </c>
      <c r="D12" s="147">
        <v>16227</v>
      </c>
      <c r="E12" s="148"/>
      <c r="F12" s="149" t="s">
        <v>105</v>
      </c>
      <c r="G12" s="149" t="s">
        <v>63</v>
      </c>
      <c r="H12" s="150">
        <v>67</v>
      </c>
      <c r="I12" s="151">
        <v>-69</v>
      </c>
      <c r="J12" s="151">
        <v>-69</v>
      </c>
      <c r="K12" s="150">
        <v>87</v>
      </c>
      <c r="L12" s="125">
        <v>-90</v>
      </c>
      <c r="M12" s="120">
        <v>-90</v>
      </c>
      <c r="N12" s="74">
        <f t="shared" si="0"/>
        <v>67</v>
      </c>
      <c r="O12" s="74">
        <f t="shared" si="1"/>
        <v>87</v>
      </c>
      <c r="P12" s="74">
        <f t="shared" si="2"/>
        <v>154</v>
      </c>
      <c r="Q12" s="75">
        <f t="shared" si="3"/>
        <v>167.91247126197939</v>
      </c>
      <c r="R12" s="75">
        <f>IF(OR(D12="",B12="",V12=""),"",IF(OR(C12="UM",C12="JM",C12="SM",C12="UK",C12="JK",C12="SK"),"",Q12*(IF(ABS(1900-YEAR((V12+1)-D12))&lt;29,0,(VLOOKUP((YEAR(V12)-YEAR(D12)),'Meltzer-Malone'!$A$3:$B$63,2))))))</f>
        <v>336.49659240900672</v>
      </c>
      <c r="S12" s="79"/>
      <c r="T12" s="80" t="s">
        <v>20</v>
      </c>
      <c r="U12" s="78">
        <f t="shared" si="4"/>
        <v>1.0903407224803856</v>
      </c>
      <c r="V12" s="134">
        <f>R5</f>
        <v>43056</v>
      </c>
      <c r="W12" s="121"/>
      <c r="X12" s="121"/>
    </row>
    <row r="13" spans="1:24" s="12" customFormat="1" ht="20.100000000000001" customHeight="1" x14ac:dyDescent="0.2">
      <c r="A13" s="152"/>
      <c r="B13" s="145"/>
      <c r="C13" s="146"/>
      <c r="D13" s="147"/>
      <c r="E13" s="148"/>
      <c r="F13" s="149"/>
      <c r="G13" s="149"/>
      <c r="H13" s="150"/>
      <c r="I13" s="151"/>
      <c r="J13" s="151"/>
      <c r="K13" s="150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43056</v>
      </c>
      <c r="W13" s="121"/>
      <c r="X13" s="121"/>
    </row>
    <row r="14" spans="1:24" s="12" customFormat="1" ht="20.100000000000001" customHeight="1" x14ac:dyDescent="0.2">
      <c r="A14" s="144">
        <v>77</v>
      </c>
      <c r="B14" s="145">
        <v>76.2</v>
      </c>
      <c r="C14" s="146" t="s">
        <v>106</v>
      </c>
      <c r="D14" s="147">
        <v>20075</v>
      </c>
      <c r="E14" s="148"/>
      <c r="F14" s="149" t="s">
        <v>107</v>
      </c>
      <c r="G14" s="149" t="s">
        <v>60</v>
      </c>
      <c r="H14" s="150">
        <v>-75</v>
      </c>
      <c r="I14" s="151">
        <v>75</v>
      </c>
      <c r="J14" s="151">
        <v>-78</v>
      </c>
      <c r="K14" s="150">
        <v>85</v>
      </c>
      <c r="L14" s="120">
        <v>90</v>
      </c>
      <c r="M14" s="120">
        <v>-92</v>
      </c>
      <c r="N14" s="74">
        <f t="shared" si="0"/>
        <v>75</v>
      </c>
      <c r="O14" s="74">
        <f t="shared" si="1"/>
        <v>90</v>
      </c>
      <c r="P14" s="74">
        <f t="shared" si="2"/>
        <v>165</v>
      </c>
      <c r="Q14" s="75">
        <f t="shared" si="3"/>
        <v>209.02070205662974</v>
      </c>
      <c r="R14" s="75">
        <f>IF(OR(D14="",B14="",V14=""),"",IF(OR(C14="UM",C14="JM",C14="SM",C14="UK",C14="JK",C14="SK"),"",Q14*(IF(ABS(1900-YEAR((V14+1)-D14))&lt;29,0,(VLOOKUP((YEAR(V14)-YEAR(D14)),'Meltzer-Malone'!$A$3:$B$63,2))))))</f>
        <v>334.01508188649433</v>
      </c>
      <c r="S14" s="79"/>
      <c r="T14" s="80" t="s">
        <v>20</v>
      </c>
      <c r="U14" s="78">
        <f t="shared" si="4"/>
        <v>1.266792133676544</v>
      </c>
      <c r="V14" s="134">
        <f>R5</f>
        <v>43056</v>
      </c>
      <c r="W14" s="121"/>
      <c r="X14" s="121"/>
    </row>
    <row r="15" spans="1:24" s="12" customFormat="1" ht="20.100000000000001" customHeight="1" x14ac:dyDescent="0.2">
      <c r="A15" s="152">
        <v>105</v>
      </c>
      <c r="B15" s="145">
        <v>103.2</v>
      </c>
      <c r="C15" s="146" t="s">
        <v>104</v>
      </c>
      <c r="D15" s="147">
        <v>16309</v>
      </c>
      <c r="E15" s="148"/>
      <c r="F15" s="149" t="s">
        <v>108</v>
      </c>
      <c r="G15" s="149" t="s">
        <v>61</v>
      </c>
      <c r="H15" s="153">
        <v>55</v>
      </c>
      <c r="I15" s="154">
        <v>60</v>
      </c>
      <c r="J15" s="154">
        <v>64</v>
      </c>
      <c r="K15" s="153">
        <v>80</v>
      </c>
      <c r="L15" s="120">
        <v>85</v>
      </c>
      <c r="M15" s="120">
        <v>-87</v>
      </c>
      <c r="N15" s="74">
        <f t="shared" si="0"/>
        <v>64</v>
      </c>
      <c r="O15" s="74">
        <f t="shared" si="1"/>
        <v>85</v>
      </c>
      <c r="P15" s="74">
        <f t="shared" si="2"/>
        <v>149</v>
      </c>
      <c r="Q15" s="75">
        <f t="shared" si="3"/>
        <v>163.84214724423643</v>
      </c>
      <c r="R15" s="75">
        <f>IF(OR(D15="",B15="",V15=""),"",IF(OR(C15="UM",C15="JM",C15="SM",C15="UK",C15="JK",C15="SK"),"",Q15*(IF(ABS(1900-YEAR((V15+1)-D15))&lt;29,0,(VLOOKUP((YEAR(V15)-YEAR(D15)),'Meltzer-Malone'!$A$3:$B$63,2))))))</f>
        <v>328.33966307744981</v>
      </c>
      <c r="S15" s="79"/>
      <c r="T15" s="80"/>
      <c r="U15" s="78">
        <f t="shared" si="4"/>
        <v>1.0996117264713854</v>
      </c>
      <c r="V15" s="134">
        <f>R5</f>
        <v>43056</v>
      </c>
      <c r="W15" s="121"/>
      <c r="X15" s="121"/>
    </row>
    <row r="16" spans="1:24" s="12" customFormat="1" ht="20.100000000000001" customHeight="1" x14ac:dyDescent="0.2">
      <c r="A16" s="152">
        <v>105</v>
      </c>
      <c r="B16" s="145">
        <v>103.94</v>
      </c>
      <c r="C16" s="146" t="s">
        <v>109</v>
      </c>
      <c r="D16" s="147">
        <v>24484</v>
      </c>
      <c r="E16" s="148"/>
      <c r="F16" s="149" t="s">
        <v>110</v>
      </c>
      <c r="G16" s="149" t="s">
        <v>63</v>
      </c>
      <c r="H16" s="153">
        <v>-100</v>
      </c>
      <c r="I16" s="154">
        <v>-100</v>
      </c>
      <c r="J16" s="154">
        <v>-100</v>
      </c>
      <c r="K16" s="164" t="s">
        <v>152</v>
      </c>
      <c r="L16" s="176" t="s">
        <v>152</v>
      </c>
      <c r="M16" s="176" t="s">
        <v>152</v>
      </c>
      <c r="N16" s="74">
        <f t="shared" si="0"/>
        <v>0</v>
      </c>
      <c r="O16" s="74">
        <f t="shared" si="1"/>
        <v>0</v>
      </c>
      <c r="P16" s="74">
        <f t="shared" si="2"/>
        <v>0</v>
      </c>
      <c r="Q16" s="75">
        <f t="shared" si="3"/>
        <v>0</v>
      </c>
      <c r="R16" s="75">
        <f>IF(OR(D16="",B16="",V16=""),"",IF(OR(C16="UM",C16="JM",C16="SM",C16="UK",C16="JK",C16="SK"),"",Q16*(IF(ABS(1900-YEAR((V16+1)-D16))&lt;29,0,(VLOOKUP((YEAR(V16)-YEAR(D16)),'Meltzer-Malone'!$A$3:$B$63,2))))))</f>
        <v>0</v>
      </c>
      <c r="S16" s="79"/>
      <c r="T16" s="80"/>
      <c r="U16" s="78">
        <f t="shared" si="4"/>
        <v>1.0967906943404422</v>
      </c>
      <c r="V16" s="134">
        <f>R5</f>
        <v>43056</v>
      </c>
      <c r="W16" s="121"/>
      <c r="X16" s="121"/>
    </row>
    <row r="17" spans="1:25" s="12" customFormat="1" ht="20.100000000000001" customHeight="1" x14ac:dyDescent="0.2">
      <c r="A17" s="141"/>
      <c r="B17" s="113"/>
      <c r="C17" s="114"/>
      <c r="D17" s="115"/>
      <c r="E17" s="116"/>
      <c r="F17" s="117"/>
      <c r="G17" s="118"/>
      <c r="H17" s="122"/>
      <c r="I17" s="123"/>
      <c r="J17" s="124"/>
      <c r="K17" s="119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43056</v>
      </c>
      <c r="W17" s="121"/>
      <c r="X17" s="121"/>
    </row>
    <row r="18" spans="1:25" s="12" customFormat="1" ht="20.100000000000001" customHeight="1" x14ac:dyDescent="0.2">
      <c r="A18" s="141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43056</v>
      </c>
      <c r="W18" s="121"/>
      <c r="X18" s="121"/>
    </row>
    <row r="19" spans="1:25" s="12" customFormat="1" ht="20.100000000000001" customHeight="1" x14ac:dyDescent="0.2">
      <c r="A19" s="141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43056</v>
      </c>
      <c r="W19" s="121"/>
      <c r="X19" s="121"/>
    </row>
    <row r="20" spans="1:25" s="12" customFormat="1" ht="20.100000000000001" customHeight="1" x14ac:dyDescent="0.2">
      <c r="A20" s="141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43056</v>
      </c>
      <c r="W20" s="121"/>
      <c r="X20" s="121"/>
      <c r="Y20" s="1"/>
    </row>
    <row r="21" spans="1:25" s="12" customFormat="1" ht="20.100000000000001" customHeight="1" x14ac:dyDescent="0.2">
      <c r="A21" s="141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43056</v>
      </c>
      <c r="W21" s="121"/>
      <c r="X21" s="121"/>
      <c r="Y21" s="1"/>
    </row>
    <row r="22" spans="1:25" s="12" customFormat="1" ht="20.100000000000001" customHeight="1" x14ac:dyDescent="0.2">
      <c r="A22" s="141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43056</v>
      </c>
      <c r="W22" s="121"/>
      <c r="X22" s="121"/>
      <c r="Y22" s="1"/>
    </row>
    <row r="23" spans="1:25" s="12" customFormat="1" ht="20.100000000000001" customHeight="1" x14ac:dyDescent="0.2">
      <c r="A23" s="141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43056</v>
      </c>
      <c r="W23" s="121"/>
      <c r="X23" s="121"/>
      <c r="Y23" s="1"/>
    </row>
    <row r="24" spans="1:25" s="12" customFormat="1" ht="20.100000000000001" customHeight="1" x14ac:dyDescent="0.2">
      <c r="A24" s="141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43056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79" t="s">
        <v>77</v>
      </c>
      <c r="D27" s="179"/>
      <c r="E27" s="179"/>
      <c r="F27" s="179"/>
      <c r="G27" s="46" t="s">
        <v>29</v>
      </c>
      <c r="H27" s="47">
        <v>1</v>
      </c>
      <c r="I27" s="186" t="s">
        <v>80</v>
      </c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81</v>
      </c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</row>
    <row r="29" spans="1:25" s="7" customFormat="1" ht="15" x14ac:dyDescent="0.25">
      <c r="A29" s="49" t="s">
        <v>30</v>
      </c>
      <c r="B29"/>
      <c r="C29" s="179"/>
      <c r="D29" s="179"/>
      <c r="E29" s="179"/>
      <c r="F29" s="179"/>
      <c r="G29" s="50"/>
      <c r="H29" s="47">
        <v>3</v>
      </c>
      <c r="I29" s="186" t="s">
        <v>82</v>
      </c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</row>
    <row r="30" spans="1:25" ht="15" x14ac:dyDescent="0.2">
      <c r="A30" s="6"/>
      <c r="B30"/>
      <c r="C30" s="179"/>
      <c r="D30" s="179"/>
      <c r="E30" s="179"/>
      <c r="F30" s="179"/>
      <c r="G30" s="34"/>
      <c r="H30" s="32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</row>
    <row r="31" spans="1:25" ht="15" x14ac:dyDescent="0.25">
      <c r="A31" s="7"/>
      <c r="B31"/>
      <c r="C31" s="179"/>
      <c r="D31" s="179"/>
      <c r="E31" s="179"/>
      <c r="F31" s="179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153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79" t="s">
        <v>78</v>
      </c>
      <c r="D33" s="179"/>
      <c r="E33" s="179"/>
      <c r="F33" s="179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79" t="s">
        <v>83</v>
      </c>
      <c r="D34" s="179"/>
      <c r="E34" s="179"/>
      <c r="F34" s="179"/>
      <c r="G34" s="52"/>
      <c r="H34" s="31"/>
      <c r="I34" s="55"/>
    </row>
    <row r="35" spans="1:20" ht="15" x14ac:dyDescent="0.25">
      <c r="A35" s="47" t="s">
        <v>34</v>
      </c>
      <c r="B35" s="56"/>
      <c r="C35" s="179" t="s">
        <v>87</v>
      </c>
      <c r="D35" s="179"/>
      <c r="E35" s="179"/>
      <c r="F35" s="179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79"/>
      <c r="D36" s="179"/>
      <c r="E36" s="179"/>
      <c r="F36" s="179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dataConsolidate/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9 L10:M10 H11:M24">
    <cfRule type="cellIs" dxfId="57" priority="3" stopIfTrue="1" operator="between">
      <formula>1</formula>
      <formula>300</formula>
    </cfRule>
    <cfRule type="cellIs" dxfId="56" priority="4" stopIfTrue="1" operator="lessThanOrEqual">
      <formula>0</formula>
    </cfRule>
  </conditionalFormatting>
  <conditionalFormatting sqref="H10:K10">
    <cfRule type="cellIs" dxfId="55" priority="1" stopIfTrue="1" operator="between">
      <formula>1</formula>
      <formula>300</formula>
    </cfRule>
    <cfRule type="cellIs" dxfId="54" priority="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R19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Y41"/>
  <sheetViews>
    <sheetView showGridLines="0" showRowColHeaders="0" showZeros="0" showOutlineSymbols="0" topLeftCell="A2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43057</v>
      </c>
      <c r="S5" s="143" t="s">
        <v>25</v>
      </c>
      <c r="T5" s="110">
        <v>10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52">
        <v>69</v>
      </c>
      <c r="B9" s="174">
        <v>63.38</v>
      </c>
      <c r="C9" s="146" t="s">
        <v>179</v>
      </c>
      <c r="D9" s="147">
        <v>33735</v>
      </c>
      <c r="E9" s="148"/>
      <c r="F9" s="149" t="s">
        <v>185</v>
      </c>
      <c r="G9" s="149" t="s">
        <v>68</v>
      </c>
      <c r="H9" s="153">
        <v>81</v>
      </c>
      <c r="I9" s="154">
        <v>86</v>
      </c>
      <c r="J9" s="154">
        <v>-88</v>
      </c>
      <c r="K9" s="153">
        <v>96</v>
      </c>
      <c r="L9" s="120">
        <v>101</v>
      </c>
      <c r="M9" s="120">
        <v>-103</v>
      </c>
      <c r="N9" s="74">
        <f t="shared" ref="N9:N25" si="0">IF(MAX(H9:J9)&lt;0,0,TRUNC(MAX(H9:J9)/1)*1)</f>
        <v>86</v>
      </c>
      <c r="O9" s="74">
        <f t="shared" ref="O9:O25" si="1">IF(MAX(K9:M9)&lt;0,0,TRUNC(MAX(K9:M9)/1)*1)</f>
        <v>101</v>
      </c>
      <c r="P9" s="74">
        <f t="shared" ref="P9:P24" si="2">IF(N9=0,0,IF(O9=0,0,SUM(N9:O9)))</f>
        <v>187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247.51819768722402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1.3236267256001284</v>
      </c>
      <c r="V9" s="134">
        <f>R5</f>
        <v>43057</v>
      </c>
      <c r="W9" s="121"/>
      <c r="X9" s="121"/>
    </row>
    <row r="10" spans="1:24" s="12" customFormat="1" ht="20.100000000000001" customHeight="1" x14ac:dyDescent="0.2">
      <c r="A10" s="144">
        <v>58</v>
      </c>
      <c r="B10" s="145">
        <v>57.78</v>
      </c>
      <c r="C10" s="146" t="s">
        <v>179</v>
      </c>
      <c r="D10" s="147">
        <v>33830</v>
      </c>
      <c r="E10" s="148"/>
      <c r="F10" s="172" t="s">
        <v>186</v>
      </c>
      <c r="G10" s="149" t="s">
        <v>63</v>
      </c>
      <c r="H10" s="153">
        <v>74</v>
      </c>
      <c r="I10" s="154">
        <v>76</v>
      </c>
      <c r="J10" s="154">
        <v>-78</v>
      </c>
      <c r="K10" s="153">
        <v>95</v>
      </c>
      <c r="L10" s="120">
        <v>99</v>
      </c>
      <c r="M10" s="120">
        <v>-102</v>
      </c>
      <c r="N10" s="74">
        <f t="shared" si="0"/>
        <v>76</v>
      </c>
      <c r="O10" s="74">
        <f t="shared" si="1"/>
        <v>99</v>
      </c>
      <c r="P10" s="74">
        <f t="shared" si="2"/>
        <v>175</v>
      </c>
      <c r="Q10" s="75">
        <f t="shared" ref="Q10:Q25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247.06447075754318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5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1.4117969757573896</v>
      </c>
      <c r="V10" s="134">
        <f>R5</f>
        <v>43057</v>
      </c>
      <c r="W10" s="121"/>
      <c r="X10" s="121"/>
    </row>
    <row r="11" spans="1:24" s="12" customFormat="1" ht="20.100000000000001" customHeight="1" x14ac:dyDescent="0.2">
      <c r="A11" s="144">
        <v>69</v>
      </c>
      <c r="B11" s="145">
        <v>64.88</v>
      </c>
      <c r="C11" s="146" t="s">
        <v>138</v>
      </c>
      <c r="D11" s="147">
        <v>36912</v>
      </c>
      <c r="E11" s="148"/>
      <c r="F11" s="172" t="s">
        <v>174</v>
      </c>
      <c r="G11" s="149" t="s">
        <v>61</v>
      </c>
      <c r="H11" s="153">
        <v>-60</v>
      </c>
      <c r="I11" s="154">
        <v>60</v>
      </c>
      <c r="J11" s="154">
        <v>63</v>
      </c>
      <c r="K11" s="153">
        <v>70</v>
      </c>
      <c r="L11" s="120">
        <v>74</v>
      </c>
      <c r="M11" s="120">
        <v>78</v>
      </c>
      <c r="N11" s="74">
        <f t="shared" si="0"/>
        <v>63</v>
      </c>
      <c r="O11" s="74">
        <f t="shared" si="1"/>
        <v>78</v>
      </c>
      <c r="P11" s="74">
        <f t="shared" si="2"/>
        <v>141</v>
      </c>
      <c r="Q11" s="75">
        <f t="shared" si="3"/>
        <v>183.80682038490215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1.303594470814909</v>
      </c>
      <c r="V11" s="134">
        <f>R5</f>
        <v>43057</v>
      </c>
      <c r="W11" s="121"/>
      <c r="X11" s="121"/>
    </row>
    <row r="12" spans="1:24" s="12" customFormat="1" ht="20.100000000000001" customHeight="1" x14ac:dyDescent="0.2">
      <c r="A12" s="152">
        <v>53</v>
      </c>
      <c r="B12" s="145">
        <v>52.32</v>
      </c>
      <c r="C12" s="146" t="s">
        <v>179</v>
      </c>
      <c r="D12" s="147">
        <v>34413</v>
      </c>
      <c r="E12" s="148"/>
      <c r="F12" s="149" t="s">
        <v>190</v>
      </c>
      <c r="G12" s="149" t="s">
        <v>62</v>
      </c>
      <c r="H12" s="150">
        <v>74</v>
      </c>
      <c r="I12" s="151">
        <v>77</v>
      </c>
      <c r="J12" s="151">
        <v>-79</v>
      </c>
      <c r="K12" s="150">
        <v>96</v>
      </c>
      <c r="L12" s="120">
        <v>-99</v>
      </c>
      <c r="M12" s="120">
        <v>-100</v>
      </c>
      <c r="N12" s="74">
        <f t="shared" ref="N12" si="5">IF(MAX(H12:J12)&lt;0,0,TRUNC(MAX(H12:J12)/1)*1)</f>
        <v>77</v>
      </c>
      <c r="O12" s="74">
        <f t="shared" ref="O12" si="6">IF(MAX(K12:M12)&lt;0,0,TRUNC(MAX(K12:M12)/1)*1)</f>
        <v>96</v>
      </c>
      <c r="P12" s="74">
        <f t="shared" ref="P12" si="7">IF(N12=0,0,IF(O12=0,0,SUM(N12:O12)))</f>
        <v>173</v>
      </c>
      <c r="Q12" s="75">
        <f t="shared" ref="Q12" si="8">IF(P12="","",IF(B12="","",IF(OR(C12="UK",C12="JK",C12="SK",C12="K1",C12="K2",C12="K3",C12="K4",C12="K5",C12="K6",C12="K7",C12="K8",C12="K9",C12="K10"),IF(B12&gt;148.026,P12,IF(B12&lt;28,10^(0.89726074*LOG10(28/148.026)^2)*P12,10^(0.89726074*LOG10(B12/148.026)^2)*P12)),IF(B12&gt;174.393,P12,IF(B12&lt;32,10^(0.794358141*LOG10(32/174.393)^2)*P12,10^(0.794358141*LOG10(B12/174.393)^2)*P12)))))</f>
        <v>263.68942047867631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/>
      <c r="U12" s="78">
        <f t="shared" ref="U12" si="9">IF(P12="","",IF(B12="","",IF(OR(C12="UK",C12="JK",C12="SK",C12="K1",C12="K2",C12="K3",C12="K4",C12="K5",C12="K6",C12="K7",C12="K8",C12="K9",C12="K10"),IF(B12&gt;148.026,1,IF(B12&lt;28,10^(0.89726074*LOG10(28/148.026)^2),10^(0.89726074*LOG10(B12/148.026)^2))),IF(B12&gt;174.393,1,IF(B12&lt;32,10^(0.794358141*LOG10(32/174.393)^2),10^(0.794358141*LOG10(B12/174.393)^2))))))</f>
        <v>1.5242163033449496</v>
      </c>
      <c r="V12" s="134">
        <f>R1</f>
        <v>0</v>
      </c>
      <c r="W12" s="121"/>
      <c r="X12" s="121"/>
    </row>
    <row r="13" spans="1:24" s="12" customFormat="1" ht="20.100000000000001" customHeight="1" x14ac:dyDescent="0.2">
      <c r="A13" s="144"/>
      <c r="B13" s="145"/>
      <c r="C13" s="146"/>
      <c r="D13" s="147"/>
      <c r="E13" s="148"/>
      <c r="F13" s="149"/>
      <c r="G13" s="149"/>
      <c r="H13" s="150"/>
      <c r="I13" s="151"/>
      <c r="J13" s="151"/>
      <c r="K13" s="150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43057</v>
      </c>
      <c r="W13" s="121"/>
      <c r="X13" s="121"/>
    </row>
    <row r="14" spans="1:24" s="12" customFormat="1" ht="20.100000000000001" customHeight="1" x14ac:dyDescent="0.2">
      <c r="A14" s="152">
        <v>63</v>
      </c>
      <c r="B14" s="174">
        <v>61.06</v>
      </c>
      <c r="C14" s="146" t="s">
        <v>179</v>
      </c>
      <c r="D14" s="147">
        <v>32737</v>
      </c>
      <c r="E14" s="148"/>
      <c r="F14" s="149" t="s">
        <v>188</v>
      </c>
      <c r="G14" s="149" t="s">
        <v>68</v>
      </c>
      <c r="H14" s="153">
        <v>78</v>
      </c>
      <c r="I14" s="154">
        <v>-82</v>
      </c>
      <c r="J14" s="178" t="s">
        <v>152</v>
      </c>
      <c r="K14" s="153">
        <v>98</v>
      </c>
      <c r="L14" s="120">
        <v>102</v>
      </c>
      <c r="M14" s="120">
        <v>-109</v>
      </c>
      <c r="N14" s="74">
        <f t="shared" si="0"/>
        <v>78</v>
      </c>
      <c r="O14" s="74">
        <f t="shared" si="1"/>
        <v>102</v>
      </c>
      <c r="P14" s="74">
        <f t="shared" si="2"/>
        <v>180</v>
      </c>
      <c r="Q14" s="75">
        <f t="shared" si="3"/>
        <v>244.33168675246341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1.3573982597359078</v>
      </c>
      <c r="V14" s="134">
        <f>R5</f>
        <v>43057</v>
      </c>
      <c r="W14" s="121"/>
      <c r="X14" s="121"/>
    </row>
    <row r="15" spans="1:24" s="12" customFormat="1" ht="20.100000000000001" customHeight="1" x14ac:dyDescent="0.2">
      <c r="A15" s="152">
        <v>90</v>
      </c>
      <c r="B15" s="145">
        <v>78.180000000000007</v>
      </c>
      <c r="C15" s="146" t="s">
        <v>179</v>
      </c>
      <c r="D15" s="147">
        <v>34500</v>
      </c>
      <c r="E15" s="148"/>
      <c r="F15" s="149" t="s">
        <v>189</v>
      </c>
      <c r="G15" s="149" t="s">
        <v>63</v>
      </c>
      <c r="H15" s="150">
        <v>75</v>
      </c>
      <c r="I15" s="151">
        <v>78</v>
      </c>
      <c r="J15" s="151">
        <v>81</v>
      </c>
      <c r="K15" s="150">
        <v>90</v>
      </c>
      <c r="L15" s="120">
        <v>93</v>
      </c>
      <c r="M15" s="120">
        <v>96</v>
      </c>
      <c r="N15" s="74">
        <f t="shared" si="0"/>
        <v>81</v>
      </c>
      <c r="O15" s="74">
        <f t="shared" si="1"/>
        <v>96</v>
      </c>
      <c r="P15" s="74">
        <f t="shared" si="2"/>
        <v>177</v>
      </c>
      <c r="Q15" s="75">
        <f t="shared" si="3"/>
        <v>207.4625444881562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1.1721047711195265</v>
      </c>
      <c r="V15" s="134">
        <f>R5</f>
        <v>43057</v>
      </c>
      <c r="W15" s="121"/>
      <c r="X15" s="121"/>
    </row>
    <row r="16" spans="1:24" s="12" customFormat="1" ht="20.100000000000001" customHeight="1" x14ac:dyDescent="0.2">
      <c r="A16" s="152">
        <v>69</v>
      </c>
      <c r="B16" s="145">
        <v>66.86</v>
      </c>
      <c r="C16" s="146" t="s">
        <v>179</v>
      </c>
      <c r="D16" s="147">
        <v>33690</v>
      </c>
      <c r="E16" s="148"/>
      <c r="F16" s="149" t="s">
        <v>187</v>
      </c>
      <c r="G16" s="149" t="s">
        <v>62</v>
      </c>
      <c r="H16" s="150">
        <v>75</v>
      </c>
      <c r="I16" s="151">
        <v>78</v>
      </c>
      <c r="J16" s="151">
        <v>-81</v>
      </c>
      <c r="K16" s="150">
        <v>95</v>
      </c>
      <c r="L16" s="125">
        <v>101</v>
      </c>
      <c r="M16" s="120">
        <v>-105</v>
      </c>
      <c r="N16" s="74">
        <f t="shared" si="0"/>
        <v>78</v>
      </c>
      <c r="O16" s="74">
        <f t="shared" si="1"/>
        <v>101</v>
      </c>
      <c r="P16" s="74">
        <f t="shared" si="2"/>
        <v>179</v>
      </c>
      <c r="Q16" s="75">
        <f t="shared" si="3"/>
        <v>228.95797518344494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 t="s">
        <v>20</v>
      </c>
      <c r="U16" s="78">
        <f t="shared" si="4"/>
        <v>1.2790948334270666</v>
      </c>
      <c r="V16" s="134" t="str">
        <f>R9</f>
        <v/>
      </c>
      <c r="W16" s="121"/>
      <c r="X16" s="121"/>
    </row>
    <row r="17" spans="1:25" s="12" customFormat="1" ht="20.100000000000001" customHeight="1" x14ac:dyDescent="0.2">
      <c r="A17" s="152">
        <v>58</v>
      </c>
      <c r="B17" s="145">
        <v>53.74</v>
      </c>
      <c r="C17" s="146" t="s">
        <v>179</v>
      </c>
      <c r="D17" s="147">
        <v>35320</v>
      </c>
      <c r="E17" s="148"/>
      <c r="F17" s="149" t="s">
        <v>191</v>
      </c>
      <c r="G17" s="149" t="s">
        <v>61</v>
      </c>
      <c r="H17" s="150">
        <v>72</v>
      </c>
      <c r="I17" s="151">
        <v>74</v>
      </c>
      <c r="J17" s="151">
        <v>75</v>
      </c>
      <c r="K17" s="150">
        <v>92</v>
      </c>
      <c r="L17" s="120">
        <v>96</v>
      </c>
      <c r="M17" s="120">
        <v>-100</v>
      </c>
      <c r="N17" s="74">
        <f t="shared" si="0"/>
        <v>75</v>
      </c>
      <c r="O17" s="74">
        <f t="shared" si="1"/>
        <v>96</v>
      </c>
      <c r="P17" s="74">
        <f t="shared" si="2"/>
        <v>171</v>
      </c>
      <c r="Q17" s="75">
        <f t="shared" si="3"/>
        <v>255.11596914479105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1.4919062523087196</v>
      </c>
      <c r="V17" s="134">
        <f>R5</f>
        <v>43057</v>
      </c>
      <c r="W17" s="121"/>
      <c r="X17" s="121"/>
    </row>
    <row r="18" spans="1:25" s="12" customFormat="1" ht="20.100000000000001" customHeight="1" x14ac:dyDescent="0.2">
      <c r="A18" s="167"/>
      <c r="B18" s="157"/>
      <c r="C18" s="158"/>
      <c r="D18" s="159"/>
      <c r="E18" s="160"/>
      <c r="F18" s="161"/>
      <c r="G18" s="161"/>
      <c r="H18" s="162"/>
      <c r="I18" s="163"/>
      <c r="J18" s="163"/>
      <c r="K18" s="162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43057</v>
      </c>
      <c r="W18" s="121"/>
      <c r="X18" s="121"/>
    </row>
    <row r="19" spans="1:25" s="12" customFormat="1" ht="20.100000000000001" customHeight="1" x14ac:dyDescent="0.2">
      <c r="A19" s="152"/>
      <c r="B19" s="145"/>
      <c r="C19" s="146"/>
      <c r="D19" s="147"/>
      <c r="E19" s="165"/>
      <c r="F19" s="166"/>
      <c r="G19" s="149"/>
      <c r="H19" s="150"/>
      <c r="I19" s="151"/>
      <c r="J19" s="151"/>
      <c r="K19" s="150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43057</v>
      </c>
      <c r="W19" s="121"/>
      <c r="X19" s="121"/>
    </row>
    <row r="20" spans="1:25" s="12" customFormat="1" ht="20.100000000000001" customHeight="1" x14ac:dyDescent="0.2">
      <c r="A20" s="152"/>
      <c r="B20" s="145"/>
      <c r="C20" s="146"/>
      <c r="D20" s="147"/>
      <c r="E20" s="148"/>
      <c r="F20" s="149"/>
      <c r="G20" s="149"/>
      <c r="H20" s="150"/>
      <c r="I20" s="151"/>
      <c r="J20" s="151"/>
      <c r="K20" s="150"/>
      <c r="L20" s="125"/>
      <c r="M20" s="120"/>
      <c r="N20" s="74">
        <f t="shared" ref="N20" si="10">IF(MAX(H20:J20)&lt;0,0,TRUNC(MAX(H20:J20)/1)*1)</f>
        <v>0</v>
      </c>
      <c r="O20" s="74">
        <f t="shared" ref="O20" si="11">IF(MAX(K20:M20)&lt;0,0,TRUNC(MAX(K20:M20)/1)*1)</f>
        <v>0</v>
      </c>
      <c r="P20" s="74">
        <f t="shared" ref="P20" si="12">IF(N20=0,0,IF(O20=0,0,SUM(N20:O20)))</f>
        <v>0</v>
      </c>
      <c r="Q20" s="75" t="str">
        <f t="shared" ref="Q20" si="13">IF(P20="","",IF(B20="","",IF(OR(C20="UK",C20="JK",C20="SK",C20="K1",C20="K2",C20="K3",C20="K4",C20="K5",C20="K6",C20="K7",C20="K8",C20="K9",C20="K10"),IF(B20&gt;148.026,P20,IF(B20&lt;28,10^(0.89726074*LOG10(28/148.026)^2)*P20,10^(0.89726074*LOG10(B20/148.026)^2)*P20)),IF(B20&gt;174.393,P20,IF(B20&lt;32,10^(0.794358141*LOG10(32/174.393)^2)*P20,10^(0.794358141*LOG10(B20/174.393)^2)*P20)))))</f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 t="s">
        <v>20</v>
      </c>
      <c r="U20" s="78" t="str">
        <f t="shared" ref="U20" si="14">IF(P20="","",IF(B20="","",IF(OR(C20="UK",C20="JK",C20="SK",C20="K1",C20="K2",C20="K3",C20="K4",C20="K5",C20="K6",C20="K7",C20="K8",C20="K9",C20="K10"),IF(B20&gt;148.026,1,IF(B20&lt;28,10^(0.89726074*LOG10(28/148.026)^2),10^(0.89726074*LOG10(B20/148.026)^2))),IF(B20&gt;174.393,1,IF(B20&lt;32,10^(0.794358141*LOG10(32/174.393)^2),10^(0.794358141*LOG10(B20/174.393)^2))))))</f>
        <v/>
      </c>
      <c r="V20" s="134" t="str">
        <f>R13</f>
        <v/>
      </c>
      <c r="W20" s="121"/>
      <c r="X20" s="121"/>
    </row>
    <row r="21" spans="1:25" s="12" customFormat="1" ht="20.100000000000001" customHeight="1" x14ac:dyDescent="0.2">
      <c r="A21" s="144"/>
      <c r="B21" s="145"/>
      <c r="C21" s="146"/>
      <c r="D21" s="147"/>
      <c r="E21" s="148"/>
      <c r="F21" s="149"/>
      <c r="G21" s="149"/>
      <c r="H21" s="153"/>
      <c r="I21" s="154"/>
      <c r="J21" s="154"/>
      <c r="K21" s="153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43057</v>
      </c>
      <c r="W21" s="121"/>
      <c r="X21" s="121"/>
      <c r="Y21" s="1"/>
    </row>
    <row r="22" spans="1:25" s="12" customFormat="1" ht="20.100000000000001" customHeight="1" x14ac:dyDescent="0.2">
      <c r="A22" s="152"/>
      <c r="B22" s="145"/>
      <c r="C22" s="146"/>
      <c r="D22" s="147"/>
      <c r="E22" s="148"/>
      <c r="F22" s="149"/>
      <c r="G22" s="149"/>
      <c r="H22" s="150"/>
      <c r="I22" s="151"/>
      <c r="J22" s="151"/>
      <c r="K22" s="150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43057</v>
      </c>
      <c r="W22" s="121"/>
      <c r="X22" s="121"/>
      <c r="Y22" s="1"/>
    </row>
    <row r="23" spans="1:25" s="12" customFormat="1" ht="20.100000000000001" customHeight="1" x14ac:dyDescent="0.2">
      <c r="A23" s="144"/>
      <c r="B23" s="145"/>
      <c r="C23" s="146"/>
      <c r="D23" s="147"/>
      <c r="E23" s="148"/>
      <c r="F23" s="149"/>
      <c r="G23" s="149"/>
      <c r="H23" s="150"/>
      <c r="I23" s="151"/>
      <c r="J23" s="151"/>
      <c r="K23" s="150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43057</v>
      </c>
      <c r="W23" s="121"/>
      <c r="X23" s="121"/>
      <c r="Y23" s="1"/>
    </row>
    <row r="24" spans="1:25" s="12" customFormat="1" ht="20.100000000000001" customHeight="1" x14ac:dyDescent="0.2">
      <c r="A24" s="112"/>
      <c r="B24" s="113"/>
      <c r="C24" s="114"/>
      <c r="D24" s="115"/>
      <c r="E24" s="116"/>
      <c r="F24" s="117"/>
      <c r="G24" s="118"/>
      <c r="H24" s="122"/>
      <c r="I24" s="123"/>
      <c r="J24" s="124"/>
      <c r="K24" s="119"/>
      <c r="L24" s="120"/>
      <c r="M24" s="120"/>
      <c r="N24" s="74">
        <f t="shared" si="0"/>
        <v>0</v>
      </c>
      <c r="O24" s="74">
        <f t="shared" si="1"/>
        <v>0</v>
      </c>
      <c r="P24" s="74">
        <f t="shared" si="2"/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79"/>
      <c r="T24" s="80"/>
      <c r="U24" s="78" t="str">
        <f t="shared" si="4"/>
        <v/>
      </c>
      <c r="V24" s="134">
        <f>R5</f>
        <v>43057</v>
      </c>
      <c r="W24" s="121"/>
      <c r="X24" s="121"/>
      <c r="Y24" s="1"/>
    </row>
    <row r="25" spans="1:25" s="12" customFormat="1" ht="20.100000000000001" customHeight="1" x14ac:dyDescent="0.2">
      <c r="A25" s="112"/>
      <c r="B25" s="88"/>
      <c r="C25" s="114"/>
      <c r="D25" s="81"/>
      <c r="E25" s="82"/>
      <c r="F25" s="83"/>
      <c r="G25" s="84"/>
      <c r="H25" s="127"/>
      <c r="I25" s="128"/>
      <c r="J25" s="129"/>
      <c r="K25" s="119"/>
      <c r="L25" s="120"/>
      <c r="M25" s="120"/>
      <c r="N25" s="74">
        <f t="shared" si="0"/>
        <v>0</v>
      </c>
      <c r="O25" s="74">
        <f t="shared" si="1"/>
        <v>0</v>
      </c>
      <c r="P25" s="85">
        <f>IF(N25=0,0,IF(O25=0,0,SUM(N25:O25)))</f>
        <v>0</v>
      </c>
      <c r="Q25" s="75" t="str">
        <f t="shared" si="3"/>
        <v/>
      </c>
      <c r="R25" s="75" t="str">
        <f>IF(OR(D25="",B25="",V25=""),"",IF(OR(C25="UM",C25="JM",C25="SM",C25="UK",C25="JK",C25="SK"),"",Q25*(IF(ABS(1900-YEAR((V25+1)-D25))&lt;29,0,(VLOOKUP((YEAR(V25)-YEAR(D25)),'Meltzer-Malone'!$A$3:$B$63,2))))))</f>
        <v/>
      </c>
      <c r="S25" s="86"/>
      <c r="T25" s="87"/>
      <c r="U25" s="78" t="str">
        <f t="shared" si="4"/>
        <v/>
      </c>
      <c r="V25" s="134">
        <f>R5</f>
        <v>43057</v>
      </c>
      <c r="W25" s="121"/>
      <c r="X25" s="121"/>
      <c r="Y25" s="1"/>
    </row>
    <row r="26" spans="1:25" s="8" customFormat="1" ht="9" customHeight="1" x14ac:dyDescent="0.2">
      <c r="A26" s="15"/>
      <c r="B26" s="16"/>
      <c r="C26" s="17"/>
      <c r="D26" s="18"/>
      <c r="E26" s="18"/>
      <c r="F26" s="15"/>
      <c r="G26" s="15"/>
      <c r="H26" s="67"/>
      <c r="I26" s="68"/>
      <c r="J26" s="67"/>
      <c r="K26" s="67"/>
      <c r="L26" s="67"/>
      <c r="M26" s="67"/>
      <c r="N26" s="17"/>
      <c r="O26" s="17"/>
      <c r="P26" s="17"/>
      <c r="Q26" s="69"/>
      <c r="R26" s="69"/>
      <c r="S26" s="70"/>
      <c r="T26" s="9"/>
      <c r="U26" s="10"/>
    </row>
    <row r="27" spans="1:25" customFormat="1" x14ac:dyDescent="0.2">
      <c r="H27" s="60"/>
      <c r="I27" s="71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25" s="7" customFormat="1" ht="15" x14ac:dyDescent="0.25">
      <c r="A28" s="7" t="s">
        <v>17</v>
      </c>
      <c r="B28"/>
      <c r="C28" s="187" t="s">
        <v>77</v>
      </c>
      <c r="D28" s="187"/>
      <c r="E28" s="187"/>
      <c r="F28" s="187"/>
      <c r="G28" s="46" t="s">
        <v>29</v>
      </c>
      <c r="H28" s="47">
        <v>1</v>
      </c>
      <c r="I28" s="186" t="s">
        <v>82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B29"/>
      <c r="C29" s="184"/>
      <c r="D29" s="184"/>
      <c r="E29" s="184"/>
      <c r="F29" s="184"/>
      <c r="G29" s="48" t="s">
        <v>20</v>
      </c>
      <c r="H29" s="47">
        <v>2</v>
      </c>
      <c r="I29" s="186" t="s">
        <v>96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s="7" customFormat="1" ht="15" x14ac:dyDescent="0.25">
      <c r="A30" s="49" t="s">
        <v>30</v>
      </c>
      <c r="B30"/>
      <c r="C30" s="187"/>
      <c r="D30" s="187"/>
      <c r="E30" s="187"/>
      <c r="F30" s="187"/>
      <c r="G30" s="50"/>
      <c r="H30" s="47">
        <v>3</v>
      </c>
      <c r="I30" s="186" t="s">
        <v>95</v>
      </c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">
      <c r="A31" s="6"/>
      <c r="B31"/>
      <c r="C31" s="187"/>
      <c r="D31" s="187"/>
      <c r="E31" s="187"/>
      <c r="F31" s="187"/>
      <c r="G31" s="34"/>
      <c r="H31" s="32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5" ht="15" x14ac:dyDescent="0.25">
      <c r="A32" s="7"/>
      <c r="B32"/>
      <c r="C32" s="187"/>
      <c r="D32" s="187"/>
      <c r="E32" s="187"/>
      <c r="F32" s="187"/>
      <c r="G32" s="52" t="s">
        <v>31</v>
      </c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C33" s="38"/>
      <c r="D33" s="33"/>
      <c r="E33" s="33"/>
      <c r="F33" s="34"/>
      <c r="G33" s="52" t="s">
        <v>32</v>
      </c>
      <c r="H33" s="179" t="s">
        <v>206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A34" s="7" t="s">
        <v>18</v>
      </c>
      <c r="B34"/>
      <c r="C34" s="187" t="s">
        <v>78</v>
      </c>
      <c r="D34" s="187"/>
      <c r="E34" s="187"/>
      <c r="F34" s="187"/>
      <c r="G34" s="52" t="s">
        <v>33</v>
      </c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1:20" ht="15" x14ac:dyDescent="0.25">
      <c r="C35" s="187" t="s">
        <v>83</v>
      </c>
      <c r="D35" s="187"/>
      <c r="E35" s="187"/>
      <c r="F35" s="187"/>
      <c r="G35" s="52"/>
      <c r="H35" s="31"/>
      <c r="I35" s="55"/>
    </row>
    <row r="36" spans="1:20" ht="15" x14ac:dyDescent="0.25">
      <c r="A36" s="47" t="s">
        <v>34</v>
      </c>
      <c r="B36" s="56"/>
      <c r="C36" s="187" t="s">
        <v>79</v>
      </c>
      <c r="D36" s="187"/>
      <c r="E36" s="187"/>
      <c r="F36" s="187"/>
      <c r="G36" s="52" t="s">
        <v>22</v>
      </c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5">
      <c r="C37" s="187"/>
      <c r="D37" s="187"/>
      <c r="E37" s="187"/>
      <c r="F37" s="187"/>
      <c r="G37" s="52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6" t="s">
        <v>21</v>
      </c>
      <c r="B38" s="56"/>
      <c r="C38" s="35" t="s">
        <v>43</v>
      </c>
      <c r="D38" s="36"/>
      <c r="E38" s="36"/>
      <c r="F38" s="37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A39" s="57"/>
      <c r="B39" s="57"/>
      <c r="C39" s="58"/>
      <c r="D39" s="33"/>
      <c r="E39" s="33"/>
      <c r="F39" s="34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ht="15" x14ac:dyDescent="0.2">
      <c r="C40" s="3"/>
      <c r="D40" s="4"/>
      <c r="E40" s="4"/>
      <c r="F40" s="5"/>
      <c r="G40" s="5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</row>
    <row r="41" spans="1:20" x14ac:dyDescent="0.2">
      <c r="H41" s="72"/>
      <c r="I41" s="54"/>
    </row>
  </sheetData>
  <mergeCells count="26">
    <mergeCell ref="H33:T33"/>
    <mergeCell ref="F1:P1"/>
    <mergeCell ref="F2:P2"/>
    <mergeCell ref="C28:F28"/>
    <mergeCell ref="C30:F30"/>
    <mergeCell ref="C31:F31"/>
    <mergeCell ref="C32:F32"/>
    <mergeCell ref="C5:F5"/>
    <mergeCell ref="H5:K5"/>
    <mergeCell ref="C29:F29"/>
    <mergeCell ref="M5:P5"/>
    <mergeCell ref="I28:T28"/>
    <mergeCell ref="I29:T29"/>
    <mergeCell ref="I30:T30"/>
    <mergeCell ref="I31:T31"/>
    <mergeCell ref="H32:T32"/>
    <mergeCell ref="H40:T40"/>
    <mergeCell ref="C34:F34"/>
    <mergeCell ref="C35:F35"/>
    <mergeCell ref="C36:F36"/>
    <mergeCell ref="C37:F37"/>
    <mergeCell ref="H34:T34"/>
    <mergeCell ref="H36:T36"/>
    <mergeCell ref="H37:T37"/>
    <mergeCell ref="H38:T38"/>
    <mergeCell ref="H39:T39"/>
  </mergeCells>
  <phoneticPr fontId="0" type="noConversion"/>
  <conditionalFormatting sqref="H9:M11 H21:M25 H13:M15 H17:M19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20:M20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H12:M12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16:M16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5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5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43057</v>
      </c>
      <c r="S5" s="143" t="s">
        <v>25</v>
      </c>
      <c r="T5" s="110">
        <v>11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44">
        <v>105</v>
      </c>
      <c r="B9" s="145">
        <v>102.46</v>
      </c>
      <c r="C9" s="146" t="s">
        <v>157</v>
      </c>
      <c r="D9" s="147">
        <v>32137</v>
      </c>
      <c r="E9" s="148"/>
      <c r="F9" s="149" t="s">
        <v>158</v>
      </c>
      <c r="G9" s="149" t="s">
        <v>69</v>
      </c>
      <c r="H9" s="150">
        <v>105</v>
      </c>
      <c r="I9" s="151">
        <v>-110</v>
      </c>
      <c r="J9" s="151">
        <v>-110</v>
      </c>
      <c r="K9" s="150">
        <v>125</v>
      </c>
      <c r="L9" s="120">
        <v>-130</v>
      </c>
      <c r="M9" s="120">
        <v>130</v>
      </c>
      <c r="N9" s="74">
        <f t="shared" ref="N9:N24" si="0">IF(MAX(H9:J9)&lt;0,0,TRUNC(MAX(H9:J9)/1)*1)</f>
        <v>105</v>
      </c>
      <c r="O9" s="74">
        <f t="shared" ref="O9:O24" si="1">IF(MAX(K9:M9)&lt;0,0,TRUNC(MAX(K9:M9)/1)*1)</f>
        <v>130</v>
      </c>
      <c r="P9" s="74">
        <f t="shared" ref="P9:P23" si="2">IF(N9=0,0,IF(O9=0,0,SUM(N9:O9)))</f>
        <v>235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259.08741716877495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1.1024996475267019</v>
      </c>
      <c r="V9" s="134">
        <f>R5</f>
        <v>43057</v>
      </c>
      <c r="W9" s="121"/>
      <c r="X9" s="121"/>
    </row>
    <row r="10" spans="1:24" s="12" customFormat="1" ht="20.100000000000001" customHeight="1" x14ac:dyDescent="0.2">
      <c r="A10" s="156">
        <v>85</v>
      </c>
      <c r="B10" s="157">
        <v>80.34</v>
      </c>
      <c r="C10" s="158" t="s">
        <v>157</v>
      </c>
      <c r="D10" s="159">
        <v>33722</v>
      </c>
      <c r="E10" s="160"/>
      <c r="F10" s="161" t="s">
        <v>159</v>
      </c>
      <c r="G10" s="161" t="s">
        <v>160</v>
      </c>
      <c r="H10" s="170">
        <v>98</v>
      </c>
      <c r="I10" s="173">
        <v>-102</v>
      </c>
      <c r="J10" s="173">
        <v>102</v>
      </c>
      <c r="K10" s="170">
        <v>120</v>
      </c>
      <c r="L10" s="120">
        <v>-125</v>
      </c>
      <c r="M10" s="120">
        <v>-125</v>
      </c>
      <c r="N10" s="74">
        <f t="shared" si="0"/>
        <v>102</v>
      </c>
      <c r="O10" s="74">
        <f t="shared" si="1"/>
        <v>120</v>
      </c>
      <c r="P10" s="74">
        <f t="shared" si="2"/>
        <v>222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273.11900171724409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1.2302657735010996</v>
      </c>
      <c r="V10" s="134">
        <f>R5</f>
        <v>43057</v>
      </c>
      <c r="W10" s="121"/>
      <c r="X10" s="121"/>
    </row>
    <row r="11" spans="1:24" s="12" customFormat="1" ht="20.100000000000001" customHeight="1" x14ac:dyDescent="0.2">
      <c r="A11" s="144">
        <v>94</v>
      </c>
      <c r="B11" s="145">
        <v>86.82</v>
      </c>
      <c r="C11" s="146" t="s">
        <v>157</v>
      </c>
      <c r="D11" s="147">
        <v>32285</v>
      </c>
      <c r="E11" s="148"/>
      <c r="F11" s="149" t="s">
        <v>161</v>
      </c>
      <c r="G11" s="149" t="s">
        <v>162</v>
      </c>
      <c r="H11" s="153">
        <v>118</v>
      </c>
      <c r="I11" s="154">
        <v>122</v>
      </c>
      <c r="J11" s="154">
        <v>-126</v>
      </c>
      <c r="K11" s="153">
        <v>150</v>
      </c>
      <c r="L11" s="120">
        <v>155</v>
      </c>
      <c r="M11" s="120">
        <v>-160</v>
      </c>
      <c r="N11" s="74">
        <f t="shared" si="0"/>
        <v>122</v>
      </c>
      <c r="O11" s="74">
        <f t="shared" si="1"/>
        <v>155</v>
      </c>
      <c r="P11" s="74">
        <f t="shared" si="2"/>
        <v>277</v>
      </c>
      <c r="Q11" s="75">
        <f t="shared" si="3"/>
        <v>327.61616715768702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1.1827298453346102</v>
      </c>
      <c r="V11" s="134">
        <f>R5</f>
        <v>43057</v>
      </c>
      <c r="W11" s="121"/>
      <c r="X11" s="121"/>
    </row>
    <row r="12" spans="1:24" s="12" customFormat="1" ht="20.100000000000001" customHeight="1" x14ac:dyDescent="0.2">
      <c r="A12" s="144">
        <v>94</v>
      </c>
      <c r="B12" s="145">
        <v>89.1</v>
      </c>
      <c r="C12" s="146" t="s">
        <v>157</v>
      </c>
      <c r="D12" s="147">
        <v>35101</v>
      </c>
      <c r="E12" s="148"/>
      <c r="F12" s="149" t="s">
        <v>163</v>
      </c>
      <c r="G12" s="149" t="s">
        <v>68</v>
      </c>
      <c r="H12" s="150">
        <v>105</v>
      </c>
      <c r="I12" s="151">
        <v>-110</v>
      </c>
      <c r="J12" s="151">
        <v>-110</v>
      </c>
      <c r="K12" s="150">
        <v>135</v>
      </c>
      <c r="L12" s="125">
        <v>-140</v>
      </c>
      <c r="M12" s="120">
        <v>-140</v>
      </c>
      <c r="N12" s="74">
        <f t="shared" si="0"/>
        <v>105</v>
      </c>
      <c r="O12" s="74">
        <f t="shared" si="1"/>
        <v>135</v>
      </c>
      <c r="P12" s="74">
        <f t="shared" si="2"/>
        <v>240</v>
      </c>
      <c r="Q12" s="75">
        <f t="shared" si="3"/>
        <v>280.40112246031737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1.1683380102513223</v>
      </c>
      <c r="V12" s="134">
        <f>R5</f>
        <v>43057</v>
      </c>
      <c r="W12" s="121"/>
      <c r="X12" s="121"/>
    </row>
    <row r="13" spans="1:24" s="12" customFormat="1" ht="20.100000000000001" customHeight="1" x14ac:dyDescent="0.2">
      <c r="A13" s="167"/>
      <c r="B13" s="157"/>
      <c r="C13" s="158"/>
      <c r="D13" s="159"/>
      <c r="E13" s="160"/>
      <c r="F13" s="161"/>
      <c r="G13" s="161"/>
      <c r="H13" s="162"/>
      <c r="I13" s="163"/>
      <c r="J13" s="163"/>
      <c r="K13" s="162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43057</v>
      </c>
      <c r="W13" s="121"/>
      <c r="X13" s="121"/>
    </row>
    <row r="14" spans="1:24" s="12" customFormat="1" ht="20.100000000000001" customHeight="1" x14ac:dyDescent="0.2">
      <c r="A14" s="144">
        <v>77</v>
      </c>
      <c r="B14" s="145">
        <v>73.459999999999994</v>
      </c>
      <c r="C14" s="146" t="s">
        <v>157</v>
      </c>
      <c r="D14" s="147">
        <v>32283</v>
      </c>
      <c r="E14" s="148"/>
      <c r="F14" s="149" t="s">
        <v>164</v>
      </c>
      <c r="G14" s="149" t="s">
        <v>56</v>
      </c>
      <c r="H14" s="153">
        <v>95</v>
      </c>
      <c r="I14" s="154">
        <v>100</v>
      </c>
      <c r="J14" s="154">
        <v>-106</v>
      </c>
      <c r="K14" s="153">
        <v>125</v>
      </c>
      <c r="L14" s="120">
        <v>131</v>
      </c>
      <c r="M14" s="120">
        <v>-136</v>
      </c>
      <c r="N14" s="74">
        <f t="shared" si="0"/>
        <v>100</v>
      </c>
      <c r="O14" s="74">
        <f t="shared" si="1"/>
        <v>131</v>
      </c>
      <c r="P14" s="74">
        <f t="shared" si="2"/>
        <v>231</v>
      </c>
      <c r="Q14" s="75">
        <f t="shared" si="3"/>
        <v>298.95348929825343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1.2941709493430884</v>
      </c>
      <c r="V14" s="134">
        <f>R5</f>
        <v>43057</v>
      </c>
      <c r="W14" s="121"/>
      <c r="X14" s="121"/>
    </row>
    <row r="15" spans="1:24" s="12" customFormat="1" ht="20.100000000000001" customHeight="1" x14ac:dyDescent="0.2">
      <c r="A15" s="152" t="s">
        <v>103</v>
      </c>
      <c r="B15" s="145">
        <v>114.18</v>
      </c>
      <c r="C15" s="146" t="s">
        <v>157</v>
      </c>
      <c r="D15" s="147">
        <v>32467</v>
      </c>
      <c r="E15" s="148"/>
      <c r="F15" s="149" t="s">
        <v>165</v>
      </c>
      <c r="G15" s="149" t="s">
        <v>69</v>
      </c>
      <c r="H15" s="150">
        <v>115</v>
      </c>
      <c r="I15" s="151">
        <v>-119</v>
      </c>
      <c r="J15" s="151">
        <v>-121</v>
      </c>
      <c r="K15" s="150">
        <v>140</v>
      </c>
      <c r="L15" s="120">
        <v>-145</v>
      </c>
      <c r="M15" s="120">
        <v>145</v>
      </c>
      <c r="N15" s="74">
        <f t="shared" si="0"/>
        <v>115</v>
      </c>
      <c r="O15" s="74">
        <f t="shared" si="1"/>
        <v>145</v>
      </c>
      <c r="P15" s="74">
        <f t="shared" si="2"/>
        <v>260</v>
      </c>
      <c r="Q15" s="75">
        <f t="shared" si="3"/>
        <v>276.59817565517835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1.0638391371353013</v>
      </c>
      <c r="V15" s="134">
        <f>R5</f>
        <v>43057</v>
      </c>
      <c r="W15" s="121"/>
      <c r="X15" s="121"/>
    </row>
    <row r="16" spans="1:24" s="12" customFormat="1" ht="20.100000000000001" customHeight="1" x14ac:dyDescent="0.2">
      <c r="A16" s="152" t="s">
        <v>103</v>
      </c>
      <c r="B16" s="145">
        <v>113.88</v>
      </c>
      <c r="C16" s="146" t="s">
        <v>157</v>
      </c>
      <c r="D16" s="147">
        <v>32866</v>
      </c>
      <c r="E16" s="148"/>
      <c r="F16" s="149" t="s">
        <v>166</v>
      </c>
      <c r="G16" s="149" t="s">
        <v>162</v>
      </c>
      <c r="H16" s="150">
        <v>150</v>
      </c>
      <c r="I16" s="151">
        <v>155</v>
      </c>
      <c r="J16" s="151">
        <v>-160</v>
      </c>
      <c r="K16" s="150">
        <v>190</v>
      </c>
      <c r="L16" s="120">
        <v>195</v>
      </c>
      <c r="M16" s="120">
        <v>-200</v>
      </c>
      <c r="N16" s="74">
        <f t="shared" si="0"/>
        <v>155</v>
      </c>
      <c r="O16" s="74">
        <f t="shared" si="1"/>
        <v>195</v>
      </c>
      <c r="P16" s="74">
        <f t="shared" si="2"/>
        <v>350</v>
      </c>
      <c r="Q16" s="75">
        <f t="shared" si="3"/>
        <v>372.6309617476212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1.0646598907074891</v>
      </c>
      <c r="V16" s="134">
        <f>R5</f>
        <v>43057</v>
      </c>
      <c r="W16" s="121"/>
      <c r="X16" s="121"/>
    </row>
    <row r="17" spans="1:25" s="12" customFormat="1" ht="20.100000000000001" customHeight="1" x14ac:dyDescent="0.2">
      <c r="A17" s="144">
        <v>105</v>
      </c>
      <c r="B17" s="145">
        <v>95.84</v>
      </c>
      <c r="C17" s="146" t="s">
        <v>157</v>
      </c>
      <c r="D17" s="147">
        <v>33520</v>
      </c>
      <c r="E17" s="148"/>
      <c r="F17" s="149" t="s">
        <v>167</v>
      </c>
      <c r="G17" s="149" t="s">
        <v>68</v>
      </c>
      <c r="H17" s="150">
        <v>110</v>
      </c>
      <c r="I17" s="151">
        <v>115</v>
      </c>
      <c r="J17" s="151">
        <v>-120</v>
      </c>
      <c r="K17" s="150">
        <v>140</v>
      </c>
      <c r="L17" s="120">
        <v>145</v>
      </c>
      <c r="M17" s="120">
        <v>150</v>
      </c>
      <c r="N17" s="74">
        <f t="shared" si="0"/>
        <v>115</v>
      </c>
      <c r="O17" s="74">
        <f t="shared" si="1"/>
        <v>150</v>
      </c>
      <c r="P17" s="74">
        <f t="shared" si="2"/>
        <v>265</v>
      </c>
      <c r="Q17" s="75">
        <f t="shared" si="3"/>
        <v>299.87285189851826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1.1315956675415784</v>
      </c>
      <c r="V17" s="134">
        <f>R5</f>
        <v>43057</v>
      </c>
      <c r="W17" s="121"/>
      <c r="X17" s="121"/>
    </row>
    <row r="18" spans="1:25" s="12" customFormat="1" ht="20.100000000000001" customHeight="1" x14ac:dyDescent="0.2">
      <c r="A18" s="167"/>
      <c r="B18" s="157"/>
      <c r="C18" s="158"/>
      <c r="D18" s="159"/>
      <c r="E18" s="160"/>
      <c r="F18" s="161"/>
      <c r="G18" s="161"/>
      <c r="H18" s="162"/>
      <c r="I18" s="163"/>
      <c r="J18" s="163"/>
      <c r="K18" s="162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43057</v>
      </c>
      <c r="W18" s="121"/>
      <c r="X18" s="121"/>
    </row>
    <row r="19" spans="1:25" s="12" customFormat="1" ht="20.100000000000001" customHeight="1" x14ac:dyDescent="0.2">
      <c r="A19" s="152">
        <v>105</v>
      </c>
      <c r="B19" s="145">
        <v>95.92</v>
      </c>
      <c r="C19" s="146" t="s">
        <v>157</v>
      </c>
      <c r="D19" s="147">
        <v>33771</v>
      </c>
      <c r="E19" s="165"/>
      <c r="F19" s="166" t="s">
        <v>168</v>
      </c>
      <c r="G19" s="149" t="s">
        <v>162</v>
      </c>
      <c r="H19" s="150">
        <v>95</v>
      </c>
      <c r="I19" s="151">
        <v>100</v>
      </c>
      <c r="J19" s="151">
        <v>-104</v>
      </c>
      <c r="K19" s="150">
        <v>125</v>
      </c>
      <c r="L19" s="120">
        <v>130</v>
      </c>
      <c r="M19" s="120">
        <v>-134</v>
      </c>
      <c r="N19" s="74">
        <f t="shared" si="0"/>
        <v>100</v>
      </c>
      <c r="O19" s="74">
        <f t="shared" si="1"/>
        <v>130</v>
      </c>
      <c r="P19" s="74">
        <f t="shared" si="2"/>
        <v>230</v>
      </c>
      <c r="Q19" s="75">
        <f t="shared" si="3"/>
        <v>260.17738587765115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1.1312060255550049</v>
      </c>
      <c r="V19" s="134">
        <f>R5</f>
        <v>43057</v>
      </c>
      <c r="W19" s="121"/>
      <c r="X19" s="121"/>
    </row>
    <row r="20" spans="1:25" s="12" customFormat="1" ht="20.100000000000001" customHeight="1" x14ac:dyDescent="0.2">
      <c r="A20" s="144">
        <v>94</v>
      </c>
      <c r="B20" s="145">
        <v>86.98</v>
      </c>
      <c r="C20" s="146" t="s">
        <v>157</v>
      </c>
      <c r="D20" s="147">
        <v>33405</v>
      </c>
      <c r="E20" s="148"/>
      <c r="F20" s="149" t="s">
        <v>169</v>
      </c>
      <c r="G20" s="149" t="s">
        <v>56</v>
      </c>
      <c r="H20" s="153">
        <v>100</v>
      </c>
      <c r="I20" s="154">
        <v>-105</v>
      </c>
      <c r="J20" s="154">
        <v>105</v>
      </c>
      <c r="K20" s="153">
        <v>-137</v>
      </c>
      <c r="L20" s="120">
        <v>137</v>
      </c>
      <c r="M20" s="120">
        <v>-142</v>
      </c>
      <c r="N20" s="74">
        <f t="shared" si="0"/>
        <v>105</v>
      </c>
      <c r="O20" s="74">
        <f t="shared" si="1"/>
        <v>137</v>
      </c>
      <c r="P20" s="74">
        <f t="shared" si="2"/>
        <v>242</v>
      </c>
      <c r="Q20" s="75">
        <f t="shared" si="3"/>
        <v>285.96746296167504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1.1816837312465911</v>
      </c>
      <c r="V20" s="134">
        <f>R5</f>
        <v>43057</v>
      </c>
      <c r="W20" s="121"/>
      <c r="X20" s="121"/>
      <c r="Y20" s="1"/>
    </row>
    <row r="21" spans="1:25" s="12" customFormat="1" ht="20.100000000000001" customHeight="1" x14ac:dyDescent="0.2">
      <c r="A21" s="152">
        <v>85</v>
      </c>
      <c r="B21" s="145">
        <v>82.8</v>
      </c>
      <c r="C21" s="146" t="s">
        <v>157</v>
      </c>
      <c r="D21" s="147">
        <v>32411</v>
      </c>
      <c r="E21" s="148"/>
      <c r="F21" s="149" t="s">
        <v>170</v>
      </c>
      <c r="G21" s="149" t="s">
        <v>69</v>
      </c>
      <c r="H21" s="150">
        <v>75</v>
      </c>
      <c r="I21" s="151">
        <v>80</v>
      </c>
      <c r="J21" s="151">
        <v>-85</v>
      </c>
      <c r="K21" s="150">
        <v>105</v>
      </c>
      <c r="L21" s="120">
        <v>-110</v>
      </c>
      <c r="M21" s="120">
        <v>115</v>
      </c>
      <c r="N21" s="74">
        <f t="shared" si="0"/>
        <v>80</v>
      </c>
      <c r="O21" s="74">
        <f t="shared" si="1"/>
        <v>115</v>
      </c>
      <c r="P21" s="74">
        <f t="shared" si="2"/>
        <v>195</v>
      </c>
      <c r="Q21" s="75">
        <f t="shared" si="3"/>
        <v>236.13769306968288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1.2109625285624763</v>
      </c>
      <c r="V21" s="134">
        <f>R5</f>
        <v>43057</v>
      </c>
      <c r="W21" s="121"/>
      <c r="X21" s="121"/>
      <c r="Y21" s="1"/>
    </row>
    <row r="22" spans="1:25" s="12" customFormat="1" ht="20.100000000000001" customHeight="1" x14ac:dyDescent="0.2">
      <c r="A22" s="144">
        <v>94</v>
      </c>
      <c r="B22" s="145">
        <v>85.76</v>
      </c>
      <c r="C22" s="146" t="s">
        <v>157</v>
      </c>
      <c r="D22" s="147">
        <v>31696</v>
      </c>
      <c r="E22" s="148"/>
      <c r="F22" s="149" t="s">
        <v>171</v>
      </c>
      <c r="G22" s="149" t="s">
        <v>68</v>
      </c>
      <c r="H22" s="150">
        <v>105</v>
      </c>
      <c r="I22" s="151">
        <v>112</v>
      </c>
      <c r="J22" s="151">
        <v>118</v>
      </c>
      <c r="K22" s="150">
        <v>135</v>
      </c>
      <c r="L22" s="120">
        <v>143</v>
      </c>
      <c r="M22" s="120">
        <v>147</v>
      </c>
      <c r="N22" s="74">
        <f t="shared" si="0"/>
        <v>118</v>
      </c>
      <c r="O22" s="74">
        <f t="shared" si="1"/>
        <v>147</v>
      </c>
      <c r="P22" s="74">
        <f t="shared" si="2"/>
        <v>265</v>
      </c>
      <c r="Q22" s="75">
        <f t="shared" si="3"/>
        <v>315.29816445351548</v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>
        <f t="shared" si="4"/>
        <v>1.1898043941642094</v>
      </c>
      <c r="V22" s="134">
        <f>R5</f>
        <v>43057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43057</v>
      </c>
      <c r="W23" s="121"/>
      <c r="X23" s="121"/>
      <c r="Y23" s="1"/>
    </row>
    <row r="24" spans="1:25" s="12" customFormat="1" ht="20.100000000000001" customHeight="1" x14ac:dyDescent="0.2">
      <c r="A24" s="126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43057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89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8" t="s">
        <v>86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6" t="s">
        <v>80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208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79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9" priority="1" stopIfTrue="1" operator="between">
      <formula>1</formula>
      <formula>300</formula>
    </cfRule>
    <cfRule type="cellIs" dxfId="1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3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Y40"/>
  <sheetViews>
    <sheetView showGridLines="0" showRowColHeaders="0" showZeros="0" showOutlineSymbols="0" topLeftCell="A11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43056</v>
      </c>
      <c r="S5" s="143" t="s">
        <v>25</v>
      </c>
      <c r="T5" s="110">
        <v>12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56">
        <v>85</v>
      </c>
      <c r="B9" s="157">
        <v>84.78</v>
      </c>
      <c r="C9" s="158" t="s">
        <v>157</v>
      </c>
      <c r="D9" s="159">
        <v>32516</v>
      </c>
      <c r="E9" s="160"/>
      <c r="F9" s="161" t="s">
        <v>192</v>
      </c>
      <c r="G9" s="161" t="s">
        <v>69</v>
      </c>
      <c r="H9" s="162">
        <v>95</v>
      </c>
      <c r="I9" s="163">
        <v>100</v>
      </c>
      <c r="J9" s="163">
        <v>-105</v>
      </c>
      <c r="K9" s="162">
        <v>125</v>
      </c>
      <c r="L9" s="120">
        <v>130</v>
      </c>
      <c r="M9" s="120">
        <v>-135</v>
      </c>
      <c r="N9" s="74">
        <f t="shared" ref="N9:N24" si="0">IF(MAX(H9:J9)&lt;0,0,TRUNC(MAX(H9:J9)/1)*1)</f>
        <v>100</v>
      </c>
      <c r="O9" s="74">
        <f t="shared" ref="O9:O24" si="1">IF(MAX(K9:M9)&lt;0,0,TRUNC(MAX(K9:M9)/1)*1)</f>
        <v>130</v>
      </c>
      <c r="P9" s="74">
        <f t="shared" ref="P9:P23" si="2">IF(N9=0,0,IF(O9=0,0,SUM(N9:O9)))</f>
        <v>230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275.21210199513627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1.1965743565005924</v>
      </c>
      <c r="V9" s="134">
        <f>R5</f>
        <v>43056</v>
      </c>
      <c r="W9" s="121"/>
      <c r="X9" s="121"/>
    </row>
    <row r="10" spans="1:24" s="12" customFormat="1" ht="20.100000000000001" customHeight="1" x14ac:dyDescent="0.2">
      <c r="A10" s="144">
        <v>69</v>
      </c>
      <c r="B10" s="145">
        <v>64.44</v>
      </c>
      <c r="C10" s="146" t="s">
        <v>157</v>
      </c>
      <c r="D10" s="147">
        <v>34477</v>
      </c>
      <c r="E10" s="148"/>
      <c r="F10" s="149" t="s">
        <v>193</v>
      </c>
      <c r="G10" s="149" t="s">
        <v>162</v>
      </c>
      <c r="H10" s="150">
        <v>80</v>
      </c>
      <c r="I10" s="151">
        <v>85</v>
      </c>
      <c r="J10" s="151">
        <v>90</v>
      </c>
      <c r="K10" s="150">
        <v>92</v>
      </c>
      <c r="L10" s="120">
        <v>98</v>
      </c>
      <c r="M10" s="120">
        <v>-105</v>
      </c>
      <c r="N10" s="74">
        <f t="shared" si="0"/>
        <v>90</v>
      </c>
      <c r="O10" s="74">
        <f t="shared" si="1"/>
        <v>98</v>
      </c>
      <c r="P10" s="74">
        <f t="shared" si="2"/>
        <v>188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264.64311998763577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1.4076761701469986</v>
      </c>
      <c r="V10" s="134">
        <f>R5</f>
        <v>43056</v>
      </c>
      <c r="W10" s="121"/>
      <c r="X10" s="121"/>
    </row>
    <row r="11" spans="1:24" s="12" customFormat="1" ht="20.100000000000001" customHeight="1" x14ac:dyDescent="0.2">
      <c r="A11" s="144">
        <v>77</v>
      </c>
      <c r="B11" s="145">
        <v>71.760000000000005</v>
      </c>
      <c r="C11" s="146" t="s">
        <v>157</v>
      </c>
      <c r="D11" s="147">
        <v>34579</v>
      </c>
      <c r="E11" s="148"/>
      <c r="F11" s="149" t="s">
        <v>194</v>
      </c>
      <c r="G11" s="149" t="s">
        <v>68</v>
      </c>
      <c r="H11" s="150">
        <v>100</v>
      </c>
      <c r="I11" s="151">
        <v>107</v>
      </c>
      <c r="J11" s="151">
        <v>-112</v>
      </c>
      <c r="K11" s="150">
        <v>120</v>
      </c>
      <c r="L11" s="120">
        <v>127</v>
      </c>
      <c r="M11" s="120">
        <v>130</v>
      </c>
      <c r="N11" s="74">
        <f t="shared" si="0"/>
        <v>107</v>
      </c>
      <c r="O11" s="74">
        <f t="shared" si="1"/>
        <v>130</v>
      </c>
      <c r="P11" s="74">
        <f t="shared" si="2"/>
        <v>237</v>
      </c>
      <c r="Q11" s="75">
        <f t="shared" si="3"/>
        <v>311.0913400136555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1.3126216878213313</v>
      </c>
      <c r="V11" s="134">
        <f>R5</f>
        <v>43056</v>
      </c>
      <c r="W11" s="121"/>
      <c r="X11" s="121"/>
    </row>
    <row r="12" spans="1:24" s="12" customFormat="1" ht="20.100000000000001" customHeight="1" x14ac:dyDescent="0.2">
      <c r="A12" s="152">
        <v>94</v>
      </c>
      <c r="B12" s="145">
        <v>85.64</v>
      </c>
      <c r="C12" s="146" t="s">
        <v>157</v>
      </c>
      <c r="D12" s="147">
        <v>33128</v>
      </c>
      <c r="E12" s="148"/>
      <c r="F12" s="149" t="s">
        <v>195</v>
      </c>
      <c r="G12" s="149" t="s">
        <v>56</v>
      </c>
      <c r="H12" s="150">
        <v>-110</v>
      </c>
      <c r="I12" s="151">
        <v>110</v>
      </c>
      <c r="J12" s="151">
        <v>-115</v>
      </c>
      <c r="K12" s="150">
        <v>130</v>
      </c>
      <c r="L12" s="125">
        <v>139</v>
      </c>
      <c r="M12" s="120">
        <v>-142</v>
      </c>
      <c r="N12" s="74">
        <f t="shared" si="0"/>
        <v>110</v>
      </c>
      <c r="O12" s="74">
        <f t="shared" si="1"/>
        <v>139</v>
      </c>
      <c r="P12" s="74">
        <f t="shared" si="2"/>
        <v>249</v>
      </c>
      <c r="Q12" s="75">
        <f t="shared" si="3"/>
        <v>296.46471431914762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1.1906213426471792</v>
      </c>
      <c r="V12" s="134">
        <f>R5</f>
        <v>43056</v>
      </c>
      <c r="W12" s="121"/>
      <c r="X12" s="121"/>
    </row>
    <row r="13" spans="1:24" s="12" customFormat="1" ht="20.100000000000001" customHeight="1" x14ac:dyDescent="0.2">
      <c r="A13" s="144"/>
      <c r="B13" s="145"/>
      <c r="C13" s="146"/>
      <c r="D13" s="147"/>
      <c r="E13" s="148"/>
      <c r="F13" s="149"/>
      <c r="G13" s="149"/>
      <c r="H13" s="164"/>
      <c r="I13" s="154"/>
      <c r="J13" s="154"/>
      <c r="K13" s="164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43056</v>
      </c>
      <c r="W13" s="121"/>
      <c r="X13" s="121"/>
    </row>
    <row r="14" spans="1:24" s="12" customFormat="1" ht="20.100000000000001" customHeight="1" x14ac:dyDescent="0.2">
      <c r="A14" s="144">
        <v>94</v>
      </c>
      <c r="B14" s="145">
        <v>85.82</v>
      </c>
      <c r="C14" s="146" t="s">
        <v>157</v>
      </c>
      <c r="D14" s="147">
        <v>31220</v>
      </c>
      <c r="E14" s="148"/>
      <c r="F14" s="149" t="s">
        <v>196</v>
      </c>
      <c r="G14" s="149" t="s">
        <v>56</v>
      </c>
      <c r="H14" s="150">
        <v>100</v>
      </c>
      <c r="I14" s="151">
        <v>105</v>
      </c>
      <c r="J14" s="151">
        <v>110</v>
      </c>
      <c r="K14" s="150">
        <v>125</v>
      </c>
      <c r="L14" s="120">
        <v>130</v>
      </c>
      <c r="M14" s="120">
        <v>135</v>
      </c>
      <c r="N14" s="74">
        <f t="shared" si="0"/>
        <v>110</v>
      </c>
      <c r="O14" s="74">
        <f t="shared" si="1"/>
        <v>135</v>
      </c>
      <c r="P14" s="74">
        <f t="shared" si="2"/>
        <v>245</v>
      </c>
      <c r="Q14" s="75">
        <f t="shared" si="3"/>
        <v>291.40230443607953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1.1893971609635898</v>
      </c>
      <c r="V14" s="134">
        <f>R5</f>
        <v>43056</v>
      </c>
      <c r="W14" s="121"/>
      <c r="X14" s="121"/>
    </row>
    <row r="15" spans="1:24" s="12" customFormat="1" ht="20.100000000000001" customHeight="1" x14ac:dyDescent="0.2">
      <c r="A15" s="144">
        <v>94</v>
      </c>
      <c r="B15" s="145">
        <v>85.44</v>
      </c>
      <c r="C15" s="146" t="s">
        <v>157</v>
      </c>
      <c r="D15" s="147">
        <v>34899</v>
      </c>
      <c r="E15" s="148"/>
      <c r="F15" s="149" t="s">
        <v>197</v>
      </c>
      <c r="G15" s="149" t="s">
        <v>162</v>
      </c>
      <c r="H15" s="150">
        <v>110</v>
      </c>
      <c r="I15" s="151">
        <v>115</v>
      </c>
      <c r="J15" s="151">
        <v>-120</v>
      </c>
      <c r="K15" s="150">
        <v>-155</v>
      </c>
      <c r="L15" s="120">
        <v>-155</v>
      </c>
      <c r="M15" s="120">
        <v>155</v>
      </c>
      <c r="N15" s="74">
        <f t="shared" si="0"/>
        <v>115</v>
      </c>
      <c r="O15" s="74">
        <f t="shared" si="1"/>
        <v>155</v>
      </c>
      <c r="P15" s="74">
        <f t="shared" si="2"/>
        <v>270</v>
      </c>
      <c r="Q15" s="75">
        <f t="shared" si="3"/>
        <v>321.83738516442253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1.1919903154237872</v>
      </c>
      <c r="V15" s="134">
        <f>R5</f>
        <v>43056</v>
      </c>
      <c r="W15" s="121"/>
      <c r="X15" s="121"/>
    </row>
    <row r="16" spans="1:24" s="12" customFormat="1" ht="20.100000000000001" customHeight="1" x14ac:dyDescent="0.2">
      <c r="A16" s="144">
        <v>94</v>
      </c>
      <c r="B16" s="145">
        <v>93</v>
      </c>
      <c r="C16" s="146" t="s">
        <v>157</v>
      </c>
      <c r="D16" s="147">
        <v>34774</v>
      </c>
      <c r="E16" s="165"/>
      <c r="F16" s="169" t="s">
        <v>198</v>
      </c>
      <c r="G16" s="149" t="s">
        <v>68</v>
      </c>
      <c r="H16" s="150">
        <v>122</v>
      </c>
      <c r="I16" s="151">
        <v>127</v>
      </c>
      <c r="J16" s="151">
        <v>-130</v>
      </c>
      <c r="K16" s="150">
        <v>-155</v>
      </c>
      <c r="L16" s="120">
        <v>155</v>
      </c>
      <c r="M16" s="120">
        <v>162</v>
      </c>
      <c r="N16" s="74">
        <f t="shared" si="0"/>
        <v>127</v>
      </c>
      <c r="O16" s="74">
        <f t="shared" si="1"/>
        <v>162</v>
      </c>
      <c r="P16" s="74">
        <f t="shared" si="2"/>
        <v>289</v>
      </c>
      <c r="Q16" s="75">
        <f t="shared" si="3"/>
        <v>331.22305374218303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1.1461005319798721</v>
      </c>
      <c r="V16" s="134">
        <f>R5</f>
        <v>43056</v>
      </c>
      <c r="W16" s="121"/>
      <c r="X16" s="121"/>
    </row>
    <row r="17" spans="1:25" s="12" customFormat="1" ht="20.100000000000001" customHeight="1" x14ac:dyDescent="0.2">
      <c r="A17" s="156">
        <v>77</v>
      </c>
      <c r="B17" s="157">
        <v>76.34</v>
      </c>
      <c r="C17" s="158" t="s">
        <v>121</v>
      </c>
      <c r="D17" s="159">
        <v>37233</v>
      </c>
      <c r="E17" s="160"/>
      <c r="F17" s="161" t="s">
        <v>199</v>
      </c>
      <c r="G17" s="161" t="s">
        <v>69</v>
      </c>
      <c r="H17" s="162">
        <v>98</v>
      </c>
      <c r="I17" s="163">
        <v>102</v>
      </c>
      <c r="J17" s="163">
        <v>-105</v>
      </c>
      <c r="K17" s="162">
        <v>-115</v>
      </c>
      <c r="L17" s="120">
        <v>115</v>
      </c>
      <c r="M17" s="120">
        <v>121</v>
      </c>
      <c r="N17" s="74">
        <f t="shared" si="0"/>
        <v>102</v>
      </c>
      <c r="O17" s="74">
        <f t="shared" si="1"/>
        <v>121</v>
      </c>
      <c r="P17" s="74">
        <f t="shared" si="2"/>
        <v>223</v>
      </c>
      <c r="Q17" s="75">
        <f t="shared" si="3"/>
        <v>282.19890569460551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1.2654659448188588</v>
      </c>
      <c r="V17" s="134">
        <f>R5</f>
        <v>43056</v>
      </c>
      <c r="W17" s="121"/>
      <c r="X17" s="121"/>
    </row>
    <row r="18" spans="1:25" s="12" customFormat="1" ht="20.100000000000001" customHeight="1" x14ac:dyDescent="0.2">
      <c r="A18" s="144"/>
      <c r="B18" s="145"/>
      <c r="C18" s="146"/>
      <c r="D18" s="147"/>
      <c r="E18" s="148"/>
      <c r="F18" s="149"/>
      <c r="G18" s="149"/>
      <c r="H18" s="164"/>
      <c r="I18" s="154"/>
      <c r="J18" s="154"/>
      <c r="K18" s="164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43056</v>
      </c>
      <c r="W18" s="121"/>
      <c r="X18" s="121"/>
    </row>
    <row r="19" spans="1:25" s="12" customFormat="1" ht="20.100000000000001" customHeight="1" x14ac:dyDescent="0.2">
      <c r="A19" s="144">
        <v>69</v>
      </c>
      <c r="B19" s="145">
        <v>68.42</v>
      </c>
      <c r="C19" s="146" t="s">
        <v>157</v>
      </c>
      <c r="D19" s="147">
        <v>33342</v>
      </c>
      <c r="E19" s="148"/>
      <c r="F19" s="149" t="s">
        <v>200</v>
      </c>
      <c r="G19" s="149" t="s">
        <v>56</v>
      </c>
      <c r="H19" s="153">
        <v>115</v>
      </c>
      <c r="I19" s="154">
        <v>-119</v>
      </c>
      <c r="J19" s="154">
        <v>-119</v>
      </c>
      <c r="K19" s="153">
        <v>143</v>
      </c>
      <c r="L19" s="120">
        <v>-151</v>
      </c>
      <c r="M19" s="120">
        <v>-151</v>
      </c>
      <c r="N19" s="74">
        <f t="shared" si="0"/>
        <v>115</v>
      </c>
      <c r="O19" s="74">
        <f t="shared" si="1"/>
        <v>143</v>
      </c>
      <c r="P19" s="74">
        <f t="shared" si="2"/>
        <v>258</v>
      </c>
      <c r="Q19" s="75">
        <f t="shared" si="3"/>
        <v>348.96492893648337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1.352577243939858</v>
      </c>
      <c r="V19" s="134">
        <f>R5</f>
        <v>43056</v>
      </c>
      <c r="W19" s="121"/>
      <c r="X19" s="121"/>
    </row>
    <row r="20" spans="1:25" s="12" customFormat="1" ht="20.100000000000001" customHeight="1" x14ac:dyDescent="0.2">
      <c r="A20" s="144">
        <v>85</v>
      </c>
      <c r="B20" s="145">
        <v>84.7</v>
      </c>
      <c r="C20" s="146" t="s">
        <v>157</v>
      </c>
      <c r="D20" s="147">
        <v>34704</v>
      </c>
      <c r="E20" s="148"/>
      <c r="F20" s="149" t="s">
        <v>201</v>
      </c>
      <c r="G20" s="149" t="s">
        <v>162</v>
      </c>
      <c r="H20" s="150">
        <v>115</v>
      </c>
      <c r="I20" s="151">
        <v>120</v>
      </c>
      <c r="J20" s="151">
        <v>125</v>
      </c>
      <c r="K20" s="150">
        <v>150</v>
      </c>
      <c r="L20" s="120">
        <v>155</v>
      </c>
      <c r="M20" s="120">
        <v>160</v>
      </c>
      <c r="N20" s="74">
        <f t="shared" si="0"/>
        <v>125</v>
      </c>
      <c r="O20" s="74">
        <f t="shared" si="1"/>
        <v>160</v>
      </c>
      <c r="P20" s="74">
        <f t="shared" si="2"/>
        <v>285</v>
      </c>
      <c r="Q20" s="75">
        <f t="shared" si="3"/>
        <v>341.18404931323636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1.1971370151341627</v>
      </c>
      <c r="V20" s="134">
        <f>R5</f>
        <v>43056</v>
      </c>
      <c r="W20" s="121"/>
      <c r="X20" s="121"/>
      <c r="Y20" s="1"/>
    </row>
    <row r="21" spans="1:25" s="12" customFormat="1" ht="20.100000000000001" customHeight="1" x14ac:dyDescent="0.2">
      <c r="A21" s="152">
        <v>105</v>
      </c>
      <c r="B21" s="145">
        <v>94.9</v>
      </c>
      <c r="C21" s="146" t="s">
        <v>157</v>
      </c>
      <c r="D21" s="147">
        <v>32393</v>
      </c>
      <c r="E21" s="148"/>
      <c r="F21" s="149" t="s">
        <v>202</v>
      </c>
      <c r="G21" s="149" t="s">
        <v>69</v>
      </c>
      <c r="H21" s="150">
        <v>137</v>
      </c>
      <c r="I21" s="151">
        <v>140</v>
      </c>
      <c r="J21" s="151">
        <v>143</v>
      </c>
      <c r="K21" s="150">
        <v>163</v>
      </c>
      <c r="L21" s="120">
        <v>168</v>
      </c>
      <c r="M21" s="120">
        <v>-174</v>
      </c>
      <c r="N21" s="74">
        <f t="shared" si="0"/>
        <v>143</v>
      </c>
      <c r="O21" s="74">
        <f t="shared" si="1"/>
        <v>168</v>
      </c>
      <c r="P21" s="74">
        <f t="shared" si="2"/>
        <v>311</v>
      </c>
      <c r="Q21" s="75">
        <f t="shared" si="3"/>
        <v>353.37373594037075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1.1362499547921889</v>
      </c>
      <c r="V21" s="134">
        <f>R5</f>
        <v>43056</v>
      </c>
      <c r="W21" s="121"/>
      <c r="X21" s="121"/>
      <c r="Y21" s="1"/>
    </row>
    <row r="22" spans="1:25" s="12" customFormat="1" ht="20.100000000000001" customHeight="1" x14ac:dyDescent="0.2">
      <c r="A22" s="152" t="s">
        <v>103</v>
      </c>
      <c r="B22" s="145">
        <v>131.06</v>
      </c>
      <c r="C22" s="146" t="s">
        <v>157</v>
      </c>
      <c r="D22" s="147">
        <v>33062</v>
      </c>
      <c r="E22" s="148"/>
      <c r="F22" s="149" t="s">
        <v>203</v>
      </c>
      <c r="G22" s="149" t="s">
        <v>68</v>
      </c>
      <c r="H22" s="150">
        <v>152</v>
      </c>
      <c r="I22" s="151">
        <v>157</v>
      </c>
      <c r="J22" s="151">
        <v>-161</v>
      </c>
      <c r="K22" s="150">
        <v>178</v>
      </c>
      <c r="L22" s="120">
        <v>-188</v>
      </c>
      <c r="M22" s="120">
        <v>-188</v>
      </c>
      <c r="N22" s="74">
        <f t="shared" si="0"/>
        <v>157</v>
      </c>
      <c r="O22" s="74">
        <f t="shared" si="1"/>
        <v>178</v>
      </c>
      <c r="P22" s="74">
        <f t="shared" si="2"/>
        <v>335</v>
      </c>
      <c r="Q22" s="75">
        <f t="shared" si="3"/>
        <v>344.5644447124638</v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>
        <f t="shared" si="4"/>
        <v>1.0285505812312352</v>
      </c>
      <c r="V22" s="134">
        <f>R5</f>
        <v>43056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43056</v>
      </c>
      <c r="W23" s="121"/>
      <c r="X23" s="121"/>
      <c r="Y23" s="1"/>
    </row>
    <row r="24" spans="1:25" s="12" customFormat="1" ht="20.100000000000001" customHeight="1" x14ac:dyDescent="0.2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43056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92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95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8" t="s">
        <v>77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206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79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151"/>
  <sheetViews>
    <sheetView topLeftCell="A135" workbookViewId="0">
      <selection activeCell="F156" sqref="F156"/>
    </sheetView>
  </sheetViews>
  <sheetFormatPr defaultColWidth="8.85546875" defaultRowHeight="12.75" x14ac:dyDescent="0.2"/>
  <cols>
    <col min="1" max="1" width="4.5703125" customWidth="1"/>
    <col min="2" max="2" width="5.42578125" customWidth="1"/>
    <col min="3" max="3" width="9.5703125" style="43" customWidth="1"/>
    <col min="4" max="4" width="5.42578125" customWidth="1"/>
    <col min="5" max="5" width="11.5703125" customWidth="1"/>
    <col min="6" max="6" width="33.85546875" style="11" customWidth="1"/>
    <col min="7" max="12" width="6.85546875" style="11" customWidth="1"/>
    <col min="13" max="15" width="6.85546875" style="43" customWidth="1"/>
    <col min="16" max="16" width="16" style="43" bestFit="1" customWidth="1"/>
  </cols>
  <sheetData>
    <row r="1" spans="1:22" s="44" customFormat="1" ht="33.75" customHeight="1" x14ac:dyDescent="0.45">
      <c r="A1" s="190" t="s">
        <v>47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22" s="44" customFormat="1" ht="27" customHeight="1" x14ac:dyDescent="0.45">
      <c r="A2" s="191" t="str">
        <f>IF('P1'!H5&gt;0,'P1'!H5,"")</f>
        <v>Spydeberg Atletene</v>
      </c>
      <c r="B2" s="191"/>
      <c r="C2" s="191"/>
      <c r="D2" s="191"/>
      <c r="E2" s="191"/>
      <c r="F2" s="195" t="str">
        <f>IF('P1'!M5&gt;0,'P1'!M5,"")</f>
        <v>Spydeberghallen</v>
      </c>
      <c r="G2" s="195"/>
      <c r="H2" s="195"/>
      <c r="I2" s="195"/>
      <c r="J2" s="195"/>
      <c r="K2" s="195"/>
      <c r="L2" s="98"/>
      <c r="M2" s="192" t="s">
        <v>58</v>
      </c>
      <c r="N2" s="192"/>
      <c r="O2" s="192"/>
      <c r="P2" s="192"/>
    </row>
    <row r="3" spans="1:22" ht="15.75" customHeight="1" x14ac:dyDescent="0.2">
      <c r="A3" s="39"/>
      <c r="E3" s="41"/>
    </row>
    <row r="4" spans="1:22" s="45" customFormat="1" ht="27" x14ac:dyDescent="0.35">
      <c r="A4" s="193" t="s">
        <v>44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22" ht="14.1" customHeight="1" x14ac:dyDescent="0.25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95"/>
      <c r="N5" s="95"/>
      <c r="O5" s="95"/>
      <c r="P5" s="106"/>
    </row>
    <row r="6" spans="1:22" s="45" customFormat="1" ht="27" x14ac:dyDescent="0.35">
      <c r="A6" s="89">
        <v>1</v>
      </c>
      <c r="B6" s="189" t="s">
        <v>60</v>
      </c>
      <c r="C6" s="189"/>
      <c r="D6" s="189"/>
      <c r="E6" s="189"/>
      <c r="F6" s="189"/>
      <c r="G6" s="132"/>
      <c r="H6" s="132"/>
      <c r="I6" s="132"/>
      <c r="J6" s="132"/>
      <c r="K6" s="132"/>
      <c r="L6" s="132"/>
      <c r="M6" s="96"/>
      <c r="N6" s="96"/>
      <c r="O6" s="96"/>
      <c r="P6" s="107">
        <f>IF(P10="",SUM(P7:P10),(SUM(P7:P10)-MIN(P7:P10)))</f>
        <v>1039.679258100618</v>
      </c>
    </row>
    <row r="7" spans="1:22" s="100" customFormat="1" ht="19.5" x14ac:dyDescent="0.35">
      <c r="A7" s="90"/>
      <c r="B7" s="91">
        <f>IF('P1'!A9="","",'P1'!A9)</f>
        <v>94</v>
      </c>
      <c r="C7" s="94">
        <f>IF('P1'!B9="","",'P1'!B9)</f>
        <v>88.54</v>
      </c>
      <c r="D7" s="91" t="str">
        <f>IF('P1'!C9="","",'P1'!C9)</f>
        <v>M5</v>
      </c>
      <c r="E7" s="92">
        <f>IF('P1'!D9="","",'P1'!D9)</f>
        <v>22098</v>
      </c>
      <c r="F7" s="93" t="str">
        <f>IF('P1'!F9="","",'P1'!F9)</f>
        <v>Lars Hage</v>
      </c>
      <c r="G7" s="97">
        <f>IF('P1'!H9=0,"",'P1'!H9)</f>
        <v>75</v>
      </c>
      <c r="H7" s="97">
        <f>IF('P1'!I9=0,"",'P1'!I9)</f>
        <v>78</v>
      </c>
      <c r="I7" s="97">
        <f>IF('P1'!J9=0,"",'P1'!J9)</f>
        <v>-80</v>
      </c>
      <c r="J7" s="97">
        <f>IF('P1'!K9=0,"",'P1'!K9)</f>
        <v>95</v>
      </c>
      <c r="K7" s="97">
        <f>IF('P1'!L9=0,"",'P1'!L9)</f>
        <v>100</v>
      </c>
      <c r="L7" s="97">
        <f>IF('P1'!M9=0,"",'P1'!M9)</f>
        <v>-103</v>
      </c>
      <c r="M7" s="97">
        <f>IF('P1'!N9=0,"",'P1'!N9)</f>
        <v>78</v>
      </c>
      <c r="N7" s="97">
        <f>IF('P1'!O9=0,"",'P1'!O9)</f>
        <v>100</v>
      </c>
      <c r="O7" s="97">
        <f>IF('P1'!P9=0,"",'P1'!P9)</f>
        <v>178</v>
      </c>
      <c r="P7" s="130">
        <f>IF('P1'!R9=0,"",'P1'!R9)</f>
        <v>299.72293341456958</v>
      </c>
    </row>
    <row r="8" spans="1:22" s="99" customFormat="1" ht="18.75" x14ac:dyDescent="0.3">
      <c r="A8" s="90"/>
      <c r="B8" s="91">
        <f>IF('P1'!A14="","",'P1'!A14)</f>
        <v>77</v>
      </c>
      <c r="C8" s="94">
        <f>IF('P1'!B14="","",'P1'!B14)</f>
        <v>76.2</v>
      </c>
      <c r="D8" s="91" t="str">
        <f>IF('P1'!C14="","",'P1'!C14)</f>
        <v>M6</v>
      </c>
      <c r="E8" s="92">
        <f>IF('P1'!D14="","",'P1'!D14)</f>
        <v>20075</v>
      </c>
      <c r="F8" s="93" t="str">
        <f>IF('P1'!F14="","",'P1'!F14)</f>
        <v>Egon Vee-Haugen</v>
      </c>
      <c r="G8" s="97">
        <f>IF('P1'!H14=0,"",'P1'!H14)</f>
        <v>-75</v>
      </c>
      <c r="H8" s="97">
        <f>IF('P1'!I14=0,"",'P1'!I14)</f>
        <v>75</v>
      </c>
      <c r="I8" s="97">
        <f>IF('P1'!J14=0,"",'P1'!J14)</f>
        <v>-78</v>
      </c>
      <c r="J8" s="97">
        <f>IF('P1'!K14=0,"",'P1'!K14)</f>
        <v>85</v>
      </c>
      <c r="K8" s="97">
        <f>IF('P1'!L14=0,"",'P1'!L14)</f>
        <v>90</v>
      </c>
      <c r="L8" s="97">
        <f>IF('P1'!M14=0,"",'P1'!M14)</f>
        <v>-92</v>
      </c>
      <c r="M8" s="97">
        <f>IF('P1'!N14=0,"",'P1'!N14)</f>
        <v>75</v>
      </c>
      <c r="N8" s="97">
        <f>IF('P1'!O14=0,"",'P1'!O14)</f>
        <v>90</v>
      </c>
      <c r="O8" s="97">
        <f>IF('P1'!P14=0,"",'P1'!P14)</f>
        <v>165</v>
      </c>
      <c r="P8" s="130">
        <f>IF('P1'!R14=0,"",'P1'!R14)</f>
        <v>334.01508188649433</v>
      </c>
      <c r="V8" s="99" t="s">
        <v>20</v>
      </c>
    </row>
    <row r="9" spans="1:22" s="99" customFormat="1" ht="18.75" x14ac:dyDescent="0.3">
      <c r="A9" s="90"/>
      <c r="B9" s="91">
        <f>IF('P2'!A9="","",'P2'!A9)</f>
        <v>85</v>
      </c>
      <c r="C9" s="94">
        <f>IF('P2'!B9="","",'P2'!B9)</f>
        <v>82.14</v>
      </c>
      <c r="D9" s="91" t="str">
        <f>IF('P2'!C9="","",'P2'!C9)</f>
        <v>M4</v>
      </c>
      <c r="E9" s="92">
        <f>IF('P2'!D9="","",'P2'!D9)</f>
        <v>23084</v>
      </c>
      <c r="F9" s="93" t="str">
        <f>IF('P2'!F9="","",'P2'!F9)</f>
        <v>Bjørnar Olsen</v>
      </c>
      <c r="G9" s="97">
        <f>IF('P2'!H9=0,"",'P2'!H9)</f>
        <v>92</v>
      </c>
      <c r="H9" s="97">
        <f>IF('P2'!I9=0,"",'P2'!I9)</f>
        <v>95</v>
      </c>
      <c r="I9" s="97">
        <f>IF('P2'!J9=0,"",'P2'!J9)</f>
        <v>-97</v>
      </c>
      <c r="J9" s="97">
        <f>IF('P2'!K9=0,"",'P2'!K9)</f>
        <v>105</v>
      </c>
      <c r="K9" s="97">
        <f>IF('P2'!L9=0,"",'P2'!L9)</f>
        <v>110</v>
      </c>
      <c r="L9" s="97">
        <f>IF('P2'!M9=0,"",'P2'!M9)</f>
        <v>112</v>
      </c>
      <c r="M9" s="97">
        <f>IF('P2'!N9=0,"",'P2'!N9)</f>
        <v>95</v>
      </c>
      <c r="N9" s="97">
        <f>IF('P2'!O9=0,"",'P2'!O9)</f>
        <v>112</v>
      </c>
      <c r="O9" s="97">
        <f>IF('P2'!P9=0,"",'P2'!P9)</f>
        <v>207</v>
      </c>
      <c r="P9" s="94">
        <f>IF('P2'!R9=0,"",'P2'!R9)</f>
        <v>342.57452758440303</v>
      </c>
    </row>
    <row r="10" spans="1:22" s="99" customFormat="1" ht="18.75" x14ac:dyDescent="0.3">
      <c r="A10" s="90"/>
      <c r="B10" s="91">
        <f>IF('P2'!A13="","",'P2'!A13)</f>
        <v>77</v>
      </c>
      <c r="C10" s="94">
        <f>IF('P2'!B13="","",'P2'!B13)</f>
        <v>74.84</v>
      </c>
      <c r="D10" s="91" t="str">
        <f>IF('P2'!C13="","",'P2'!C13)</f>
        <v>M4</v>
      </c>
      <c r="E10" s="92">
        <f>IF('P2'!D13="","",'P2'!D13)</f>
        <v>23475</v>
      </c>
      <c r="F10" s="93" t="str">
        <f>IF('P2'!F13="","",'P2'!F13)</f>
        <v>Atle Rønning Kauppinen</v>
      </c>
      <c r="G10" s="97">
        <f>IF('P2'!H13=0,"",'P2'!H13)</f>
        <v>90</v>
      </c>
      <c r="H10" s="97">
        <f>IF('P2'!I13=0,"",'P2'!I13)</f>
        <v>95</v>
      </c>
      <c r="I10" s="97">
        <f>IF('P2'!J13=0,"",'P2'!J13)</f>
        <v>97</v>
      </c>
      <c r="J10" s="97">
        <f>IF('P2'!K13=0,"",'P2'!K13)</f>
        <v>-115</v>
      </c>
      <c r="K10" s="97">
        <f>IF('P2'!L13=0,"",'P2'!L13)</f>
        <v>115</v>
      </c>
      <c r="L10" s="97">
        <f>IF('P2'!M13=0,"",'P2'!M13)</f>
        <v>-122</v>
      </c>
      <c r="M10" s="97">
        <f>IF('P2'!N13=0,"",'P2'!N13)</f>
        <v>97</v>
      </c>
      <c r="N10" s="97">
        <f>IF('P2'!O13=0,"",'P2'!O13)</f>
        <v>115</v>
      </c>
      <c r="O10" s="97">
        <f>IF('P2'!P13=0,"",'P2'!P13)</f>
        <v>212</v>
      </c>
      <c r="P10" s="94">
        <f>IF('P2'!R13=0,"",'P2'!R13)</f>
        <v>363.08964862972073</v>
      </c>
    </row>
    <row r="11" spans="1:22" s="102" customFormat="1" ht="27.75" x14ac:dyDescent="0.4">
      <c r="A11" s="89">
        <v>2</v>
      </c>
      <c r="B11" s="189" t="s">
        <v>63</v>
      </c>
      <c r="C11" s="189"/>
      <c r="D11" s="189"/>
      <c r="E11" s="189"/>
      <c r="F11" s="189"/>
      <c r="G11" s="132"/>
      <c r="H11" s="132"/>
      <c r="I11" s="132"/>
      <c r="J11" s="132"/>
      <c r="K11" s="132"/>
      <c r="L11" s="132"/>
      <c r="M11" s="96"/>
      <c r="N11" s="96"/>
      <c r="O11" s="96"/>
      <c r="P11" s="107">
        <f>SUM(P13:P15)</f>
        <v>1004.9851745618784</v>
      </c>
    </row>
    <row r="12" spans="1:22" s="99" customFormat="1" ht="18.75" x14ac:dyDescent="0.3">
      <c r="A12" s="90"/>
      <c r="B12" s="91">
        <f>IF('P1'!A16="","",'P1'!A16)</f>
        <v>105</v>
      </c>
      <c r="C12" s="94">
        <f>IF('P1'!B16="","",'P1'!B16)</f>
        <v>103.94</v>
      </c>
      <c r="D12" s="91" t="str">
        <f>IF('P1'!C16="","",'P1'!C16)</f>
        <v>M4</v>
      </c>
      <c r="E12" s="92">
        <f>IF('P1'!D16="","",'P1'!D16)</f>
        <v>24484</v>
      </c>
      <c r="F12" s="93" t="str">
        <f>IF('P1'!F16="","",'P1'!F16)</f>
        <v>Jøran Herfjord</v>
      </c>
      <c r="G12" s="97">
        <f>IF('P1'!H16=0,"",'P1'!H16)</f>
        <v>-100</v>
      </c>
      <c r="H12" s="97">
        <f>IF('P1'!I16=0,"",'P1'!I16)</f>
        <v>-100</v>
      </c>
      <c r="I12" s="97">
        <f>IF('P1'!J16=0,"",'P1'!J16)</f>
        <v>-100</v>
      </c>
      <c r="J12" s="97" t="str">
        <f>IF('P1'!K16=0,"",'P1'!K16)</f>
        <v>-</v>
      </c>
      <c r="K12" s="97" t="str">
        <f>IF('P1'!L16=0,"",'P1'!L16)</f>
        <v>-</v>
      </c>
      <c r="L12" s="97" t="str">
        <f>IF('P1'!M16=0,"",'P1'!M16)</f>
        <v>-</v>
      </c>
      <c r="M12" s="97" t="str">
        <f>IF('P1'!N16=0,"",'P1'!N16)</f>
        <v/>
      </c>
      <c r="N12" s="97" t="str">
        <f>IF('P1'!O16=0,"",'P1'!O16)</f>
        <v/>
      </c>
      <c r="O12" s="97" t="str">
        <f>IF('P1'!P16=0,"",'P1'!P16)</f>
        <v/>
      </c>
      <c r="P12" s="130" t="str">
        <f>IF('P1'!R16=0,"",'P1'!R16)</f>
        <v/>
      </c>
    </row>
    <row r="13" spans="1:22" s="100" customFormat="1" ht="19.5" x14ac:dyDescent="0.35">
      <c r="A13" s="90"/>
      <c r="B13" s="91" t="str">
        <f>IF('P1'!A12="","",'P1'!A12)</f>
        <v>+105</v>
      </c>
      <c r="C13" s="94">
        <f>IF('P1'!B12="","",'P1'!B12)</f>
        <v>105.7</v>
      </c>
      <c r="D13" s="91" t="str">
        <f>IF('P1'!C12="","",'P1'!C12)</f>
        <v>M8</v>
      </c>
      <c r="E13" s="92">
        <f>IF('P1'!D12="","",'P1'!D12)</f>
        <v>16227</v>
      </c>
      <c r="F13" s="93" t="str">
        <f>IF('P1'!F12="","",'P1'!F12)</f>
        <v>Jan Nystrøm</v>
      </c>
      <c r="G13" s="97">
        <f>IF('P1'!H12=0,"",'P1'!H12)</f>
        <v>67</v>
      </c>
      <c r="H13" s="97">
        <f>IF('P1'!I12=0,"",'P1'!I12)</f>
        <v>-69</v>
      </c>
      <c r="I13" s="97">
        <f>IF('P1'!J12=0,"",'P1'!J12)</f>
        <v>-69</v>
      </c>
      <c r="J13" s="97">
        <f>IF('P1'!K12=0,"",'P1'!K12)</f>
        <v>87</v>
      </c>
      <c r="K13" s="97">
        <f>IF('P1'!L12=0,"",'P1'!L12)</f>
        <v>-90</v>
      </c>
      <c r="L13" s="97">
        <f>IF('P1'!M12=0,"",'P1'!M12)</f>
        <v>-90</v>
      </c>
      <c r="M13" s="97">
        <f>IF('P1'!N12=0,"",'P1'!N12)</f>
        <v>67</v>
      </c>
      <c r="N13" s="97">
        <f>IF('P1'!O12=0,"",'P1'!O12)</f>
        <v>87</v>
      </c>
      <c r="O13" s="97">
        <f>IF('P1'!P12=0,"",'P1'!P12)</f>
        <v>154</v>
      </c>
      <c r="P13" s="130">
        <f>IF('P1'!R12=0,"",'P1'!R12)</f>
        <v>336.49659240900672</v>
      </c>
    </row>
    <row r="14" spans="1:22" s="99" customFormat="1" ht="18.75" x14ac:dyDescent="0.3">
      <c r="A14" s="90"/>
      <c r="B14" s="91">
        <f>IF('P2'!A11="","",'P2'!A11)</f>
        <v>77</v>
      </c>
      <c r="C14" s="94">
        <f>IF('P2'!B11="","",'P2'!B11)</f>
        <v>76.42</v>
      </c>
      <c r="D14" s="91" t="str">
        <f>IF('P2'!C11="","",'P2'!C11)</f>
        <v>M4</v>
      </c>
      <c r="E14" s="92">
        <f>IF('P2'!D11="","",'P2'!D11)</f>
        <v>24706</v>
      </c>
      <c r="F14" s="93" t="str">
        <f>IF('P2'!F11="","",'P2'!F11)</f>
        <v>Torstein Gjervan</v>
      </c>
      <c r="G14" s="97">
        <f>IF('P2'!H11=0,"",'P2'!H11)</f>
        <v>-83</v>
      </c>
      <c r="H14" s="97">
        <f>IF('P2'!I11=0,"",'P2'!I11)</f>
        <v>83</v>
      </c>
      <c r="I14" s="97">
        <f>IF('P2'!J11=0,"",'P2'!J11)</f>
        <v>-86</v>
      </c>
      <c r="J14" s="97">
        <f>IF('P2'!K11=0,"",'P2'!K11)</f>
        <v>103</v>
      </c>
      <c r="K14" s="97">
        <f>IF('P2'!L11=0,"",'P2'!L11)</f>
        <v>106</v>
      </c>
      <c r="L14" s="97">
        <f>IF('P2'!M11=0,"",'P2'!M11)</f>
        <v>108</v>
      </c>
      <c r="M14" s="97">
        <f>IF('P2'!N11=0,"",'P2'!N11)</f>
        <v>83</v>
      </c>
      <c r="N14" s="97">
        <f>IF('P2'!O11=0,"",'P2'!O11)</f>
        <v>108</v>
      </c>
      <c r="O14" s="97">
        <f>IF('P2'!P11=0,"",'P2'!P11)</f>
        <v>191</v>
      </c>
      <c r="P14" s="94">
        <f>IF('P2'!R11=0,"",'P2'!R11)</f>
        <v>308.95502306215843</v>
      </c>
    </row>
    <row r="15" spans="1:22" s="99" customFormat="1" ht="18.75" x14ac:dyDescent="0.3">
      <c r="A15" s="90"/>
      <c r="B15" s="91">
        <f>IF('P2'!A15="","",'P2'!A15)</f>
        <v>105</v>
      </c>
      <c r="C15" s="94">
        <f>IF('P2'!B15="","",'P2'!B15)</f>
        <v>104.26</v>
      </c>
      <c r="D15" s="91" t="str">
        <f>IF('P2'!C15="","",'P2'!C15)</f>
        <v>M2</v>
      </c>
      <c r="E15" s="92">
        <f>IF('P2'!D15="","",'P2'!D15)</f>
        <v>26790</v>
      </c>
      <c r="F15" s="93" t="str">
        <f>IF('P2'!F15="","",'P2'!F15)</f>
        <v>Ronny Fevåg</v>
      </c>
      <c r="G15" s="97">
        <f>IF('P2'!H15=0,"",'P2'!H15)</f>
        <v>115</v>
      </c>
      <c r="H15" s="97">
        <f>IF('P2'!I15=0,"",'P2'!I15)</f>
        <v>-120</v>
      </c>
      <c r="I15" s="97">
        <f>IF('P2'!J15=0,"",'P2'!J15)</f>
        <v>120</v>
      </c>
      <c r="J15" s="97">
        <f>IF('P2'!K15=0,"",'P2'!K15)</f>
        <v>145</v>
      </c>
      <c r="K15" s="97">
        <f>IF('P2'!L15=0,"",'P2'!L15)</f>
        <v>151</v>
      </c>
      <c r="L15" s="97">
        <f>IF('P2'!M15=0,"",'P2'!M15)</f>
        <v>156</v>
      </c>
      <c r="M15" s="97">
        <f>IF('P2'!N15=0,"",'P2'!N15)</f>
        <v>120</v>
      </c>
      <c r="N15" s="97">
        <f>IF('P2'!O15=0,"",'P2'!O15)</f>
        <v>156</v>
      </c>
      <c r="O15" s="97">
        <f>IF('P2'!P15=0,"",'P2'!P15)</f>
        <v>276</v>
      </c>
      <c r="P15" s="94">
        <f>IF('P2'!R15=0,"",'P2'!R15)</f>
        <v>359.5335590907132</v>
      </c>
    </row>
    <row r="16" spans="1:22" s="102" customFormat="1" ht="27.75" x14ac:dyDescent="0.4">
      <c r="A16" s="89">
        <v>3</v>
      </c>
      <c r="B16" s="189" t="s">
        <v>62</v>
      </c>
      <c r="C16" s="189"/>
      <c r="D16" s="189"/>
      <c r="E16" s="189"/>
      <c r="F16" s="189"/>
      <c r="G16" s="132"/>
      <c r="H16" s="132"/>
      <c r="I16" s="132"/>
      <c r="J16" s="132"/>
      <c r="K16" s="132"/>
      <c r="L16" s="132"/>
      <c r="M16" s="96"/>
      <c r="N16" s="96"/>
      <c r="O16" s="96"/>
      <c r="P16" s="107">
        <f>SUM(P17:P19)</f>
        <v>914.01409720045672</v>
      </c>
    </row>
    <row r="17" spans="1:16" s="100" customFormat="1" ht="19.5" x14ac:dyDescent="0.35">
      <c r="A17" s="90"/>
      <c r="B17" s="91">
        <f>IF('P1'!A11="","",'P1'!A11)</f>
        <v>94</v>
      </c>
      <c r="C17" s="94">
        <f>IF('P1'!B11="","",'P1'!B11)</f>
        <v>91.92</v>
      </c>
      <c r="D17" s="91" t="str">
        <f>IF('P1'!C11="","",'P1'!C11)</f>
        <v>M1</v>
      </c>
      <c r="E17" s="92">
        <f>IF('P1'!D11="","",'P1'!D11)</f>
        <v>30002</v>
      </c>
      <c r="F17" s="93" t="str">
        <f>IF('P1'!F11="","",'P1'!F11)</f>
        <v>Øystein Sæten Hoff</v>
      </c>
      <c r="G17" s="97">
        <f>IF('P1'!H11=0,"",'P1'!H11)</f>
        <v>80</v>
      </c>
      <c r="H17" s="97">
        <f>IF('P1'!I11=0,"",'P1'!I11)</f>
        <v>86</v>
      </c>
      <c r="I17" s="97">
        <f>IF('P1'!J11=0,"",'P1'!J11)</f>
        <v>-92</v>
      </c>
      <c r="J17" s="97">
        <f>IF('P1'!K11=0,"",'P1'!K11)</f>
        <v>-108</v>
      </c>
      <c r="K17" s="97">
        <f>IF('P1'!L11=0,"",'P1'!L11)</f>
        <v>110</v>
      </c>
      <c r="L17" s="97">
        <f>IF('P1'!M11=0,"",'P1'!M11)</f>
        <v>113</v>
      </c>
      <c r="M17" s="97">
        <f>IF('P1'!N11=0,"",'P1'!N11)</f>
        <v>86</v>
      </c>
      <c r="N17" s="97">
        <f>IF('P1'!O11=0,"",'P1'!O11)</f>
        <v>113</v>
      </c>
      <c r="O17" s="97">
        <f>IF('P1'!P11=0,"",'P1'!P11)</f>
        <v>199</v>
      </c>
      <c r="P17" s="130">
        <f>IF('P1'!R11=0,"",'P1'!R11)</f>
        <v>245.74892123674215</v>
      </c>
    </row>
    <row r="18" spans="1:16" s="99" customFormat="1" ht="18.75" x14ac:dyDescent="0.3">
      <c r="A18" s="90"/>
      <c r="B18" s="91">
        <f>IF('P2'!A10="","",'P2'!A10)</f>
        <v>105</v>
      </c>
      <c r="C18" s="94">
        <f>IF('P2'!B10="","",'P2'!B10)</f>
        <v>95.46</v>
      </c>
      <c r="D18" s="91" t="str">
        <f>IF('P2'!C10="","",'P2'!C10)</f>
        <v>M5</v>
      </c>
      <c r="E18" s="92">
        <f>IF('P2'!D10="","",'P2'!D10)</f>
        <v>22864</v>
      </c>
      <c r="F18" s="93" t="str">
        <f>IF('P2'!F10="","",'P2'!F10)</f>
        <v>Petter N. Sæterdal</v>
      </c>
      <c r="G18" s="97">
        <f>IF('P2'!H10=0,"",'P2'!H10)</f>
        <v>85</v>
      </c>
      <c r="H18" s="97">
        <f>IF('P2'!I10=0,"",'P2'!I10)</f>
        <v>90</v>
      </c>
      <c r="I18" s="97">
        <f>IF('P2'!J10=0,"",'P2'!J10)</f>
        <v>-92</v>
      </c>
      <c r="J18" s="97">
        <f>IF('P2'!K10=0,"",'P2'!K10)</f>
        <v>105</v>
      </c>
      <c r="K18" s="97">
        <f>IF('P2'!L10=0,"",'P2'!L10)</f>
        <v>110</v>
      </c>
      <c r="L18" s="97">
        <f>IF('P2'!M10=0,"",'P2'!M10)</f>
        <v>-113</v>
      </c>
      <c r="M18" s="97">
        <f>IF('P2'!N10=0,"",'P2'!N10)</f>
        <v>90</v>
      </c>
      <c r="N18" s="97">
        <f>IF('P2'!O10=0,"",'P2'!O10)</f>
        <v>110</v>
      </c>
      <c r="O18" s="97">
        <f>IF('P2'!P10=0,"",'P2'!P10)</f>
        <v>200</v>
      </c>
      <c r="P18" s="94">
        <f>IF('P2'!R10=0,"",'P2'!R10)</f>
        <v>313.9684835150876</v>
      </c>
    </row>
    <row r="19" spans="1:16" s="99" customFormat="1" ht="18.75" x14ac:dyDescent="0.3">
      <c r="A19" s="90"/>
      <c r="B19" s="91">
        <f>IF('P2'!A16="","",'P2'!A16)</f>
        <v>105</v>
      </c>
      <c r="C19" s="94">
        <f>IF('P2'!B16="","",'P2'!B16)</f>
        <v>104.84</v>
      </c>
      <c r="D19" s="91" t="str">
        <f>IF('P2'!C16="","",'P2'!C16)</f>
        <v>M2</v>
      </c>
      <c r="E19" s="92">
        <f>IF('P2'!D16="","",'P2'!D16)</f>
        <v>27849</v>
      </c>
      <c r="F19" s="93" t="str">
        <f>IF('P2'!F16="","",'P2'!F16)</f>
        <v>Børge Aadland</v>
      </c>
      <c r="G19" s="97">
        <f>IF('P2'!H16=0,"",'P2'!H16)</f>
        <v>115</v>
      </c>
      <c r="H19" s="97">
        <f>IF('P2'!I16=0,"",'P2'!I16)</f>
        <v>118</v>
      </c>
      <c r="I19" s="97">
        <f>IF('P2'!J16=0,"",'P2'!J16)</f>
        <v>-120</v>
      </c>
      <c r="J19" s="97">
        <f>IF('P2'!K16=0,"",'P2'!K16)</f>
        <v>160</v>
      </c>
      <c r="K19" s="97">
        <f>IF('P2'!L16=0,"",'P2'!L16)</f>
        <v>164</v>
      </c>
      <c r="L19" s="97">
        <f>IF('P2'!M16=0,"",'P2'!M16)</f>
        <v>-168</v>
      </c>
      <c r="M19" s="97">
        <f>IF('P2'!N16=0,"",'P2'!N16)</f>
        <v>118</v>
      </c>
      <c r="N19" s="97">
        <f>IF('P2'!O16=0,"",'P2'!O16)</f>
        <v>164</v>
      </c>
      <c r="O19" s="97">
        <f>IF('P2'!P16=0,"",'P2'!P16)</f>
        <v>282</v>
      </c>
      <c r="P19" s="94">
        <f>IF('P2'!R16=0,"",'P2'!R16)</f>
        <v>354.29669244862703</v>
      </c>
    </row>
    <row r="20" spans="1:16" s="102" customFormat="1" ht="27.75" x14ac:dyDescent="0.4">
      <c r="A20" s="89">
        <v>4</v>
      </c>
      <c r="B20" s="189" t="s">
        <v>61</v>
      </c>
      <c r="C20" s="189"/>
      <c r="D20" s="189"/>
      <c r="E20" s="189"/>
      <c r="F20" s="189"/>
      <c r="G20" s="132"/>
      <c r="H20" s="132"/>
      <c r="I20" s="132"/>
      <c r="J20" s="132"/>
      <c r="K20" s="132"/>
      <c r="L20" s="132"/>
      <c r="M20" s="96"/>
      <c r="N20" s="96"/>
      <c r="O20" s="96"/>
      <c r="P20" s="107">
        <f>SUM(P21:P23)</f>
        <v>898.36663884902919</v>
      </c>
    </row>
    <row r="21" spans="1:16" s="100" customFormat="1" ht="19.5" x14ac:dyDescent="0.35">
      <c r="A21" s="90"/>
      <c r="B21" s="91">
        <f>IF('P1'!A10="","",'P1'!A10)</f>
        <v>105</v>
      </c>
      <c r="C21" s="94">
        <f>IF('P1'!B10="","",'P1'!B10)</f>
        <v>96.28</v>
      </c>
      <c r="D21" s="91" t="str">
        <f>IF('P1'!C10="","",'P1'!C10)</f>
        <v>M9</v>
      </c>
      <c r="E21" s="92">
        <f>IF('P1'!D10="","",'P1'!D10)</f>
        <v>14761</v>
      </c>
      <c r="F21" s="93" t="str">
        <f>IF('P1'!F10="","",'P1'!F10)</f>
        <v>Roald Bjerkholt</v>
      </c>
      <c r="G21" s="97">
        <f>IF('P1'!H10=0,"",'P1'!H10)</f>
        <v>48</v>
      </c>
      <c r="H21" s="97">
        <f>IF('P1'!I10=0,"",'P1'!I10)</f>
        <v>-50</v>
      </c>
      <c r="I21" s="97">
        <f>IF('P1'!J10=0,"",'P1'!J10)</f>
        <v>-50</v>
      </c>
      <c r="J21" s="97">
        <f>IF('P1'!K10=0,"",'P1'!K10)</f>
        <v>56</v>
      </c>
      <c r="K21" s="97">
        <f>IF('P1'!L10=0,"",'P1'!L10)</f>
        <v>-58</v>
      </c>
      <c r="L21" s="97">
        <f>IF('P1'!M10=0,"",'P1'!M10)</f>
        <v>58</v>
      </c>
      <c r="M21" s="97">
        <f>IF('P1'!N10=0,"",'P1'!N10)</f>
        <v>48</v>
      </c>
      <c r="N21" s="97">
        <f>IF('P1'!O10=0,"",'P1'!O10)</f>
        <v>58</v>
      </c>
      <c r="O21" s="97">
        <f>IF('P1'!P10=0,"",'P1'!P10)</f>
        <v>106</v>
      </c>
      <c r="P21" s="130">
        <f>IF('P1'!R10=0,"",'P1'!R10)</f>
        <v>269.97601592590183</v>
      </c>
    </row>
    <row r="22" spans="1:16" s="99" customFormat="1" ht="18.75" x14ac:dyDescent="0.3">
      <c r="A22" s="90"/>
      <c r="B22" s="91">
        <f>IF('P1'!A15="","",'P1'!A15)</f>
        <v>105</v>
      </c>
      <c r="C22" s="94">
        <f>IF('P1'!B15="","",'P1'!B15)</f>
        <v>103.2</v>
      </c>
      <c r="D22" s="91" t="str">
        <f>IF('P1'!C15="","",'P1'!C15)</f>
        <v>M8</v>
      </c>
      <c r="E22" s="92">
        <f>IF('P1'!D15="","",'P1'!D15)</f>
        <v>16309</v>
      </c>
      <c r="F22" s="93" t="str">
        <f>IF('P1'!F15="","",'P1'!F15)</f>
        <v>Øistein Smith Larsen</v>
      </c>
      <c r="G22" s="97">
        <f>IF('P1'!H15=0,"",'P1'!H15)</f>
        <v>55</v>
      </c>
      <c r="H22" s="97">
        <f>IF('P1'!I15=0,"",'P1'!I15)</f>
        <v>60</v>
      </c>
      <c r="I22" s="97">
        <f>IF('P1'!J15=0,"",'P1'!J15)</f>
        <v>64</v>
      </c>
      <c r="J22" s="97">
        <f>IF('P1'!K15=0,"",'P1'!K15)</f>
        <v>80</v>
      </c>
      <c r="K22" s="97">
        <f>IF('P1'!L15=0,"",'P1'!L15)</f>
        <v>85</v>
      </c>
      <c r="L22" s="97">
        <f>IF('P1'!M15=0,"",'P1'!M15)</f>
        <v>-87</v>
      </c>
      <c r="M22" s="97">
        <f>IF('P1'!N15=0,"",'P1'!N15)</f>
        <v>64</v>
      </c>
      <c r="N22" s="97">
        <f>IF('P1'!O15=0,"",'P1'!O15)</f>
        <v>85</v>
      </c>
      <c r="O22" s="97">
        <f>IF('P1'!P15=0,"",'P1'!P15)</f>
        <v>149</v>
      </c>
      <c r="P22" s="130">
        <f>IF('P1'!R15=0,"",'P1'!R15)</f>
        <v>328.33966307744981</v>
      </c>
    </row>
    <row r="23" spans="1:16" s="99" customFormat="1" ht="18.75" x14ac:dyDescent="0.3">
      <c r="A23" s="90"/>
      <c r="B23" s="91">
        <f>IF('P2'!A14="","",'P2'!A14)</f>
        <v>85</v>
      </c>
      <c r="C23" s="94">
        <f>IF('P2'!B14="","",'P2'!B14)</f>
        <v>84.06</v>
      </c>
      <c r="D23" s="91" t="str">
        <f>IF('P2'!C14="","",'P2'!C14)</f>
        <v>M3</v>
      </c>
      <c r="E23" s="92">
        <f>IF('P2'!D14="","",'P2'!D14)</f>
        <v>25993</v>
      </c>
      <c r="F23" s="93" t="str">
        <f>IF('P2'!F14="","",'P2'!F14)</f>
        <v>Thorkild Larsen</v>
      </c>
      <c r="G23" s="97">
        <f>IF('P2'!H14=0,"",'P2'!H14)</f>
        <v>93</v>
      </c>
      <c r="H23" s="97">
        <f>IF('P2'!I14=0,"",'P2'!I14)</f>
        <v>97</v>
      </c>
      <c r="I23" s="97">
        <f>IF('P2'!J14=0,"",'P2'!J14)</f>
        <v>-100</v>
      </c>
      <c r="J23" s="97">
        <f>IF('P2'!K14=0,"",'P2'!K14)</f>
        <v>-108</v>
      </c>
      <c r="K23" s="97">
        <f>IF('P2'!L14=0,"",'P2'!L14)</f>
        <v>108</v>
      </c>
      <c r="L23" s="97">
        <f>IF('P2'!M14=0,"",'P2'!M14)</f>
        <v>-120</v>
      </c>
      <c r="M23" s="97">
        <f>IF('P2'!N14=0,"",'P2'!N14)</f>
        <v>97</v>
      </c>
      <c r="N23" s="97">
        <f>IF('P2'!O14=0,"",'P2'!O14)</f>
        <v>108</v>
      </c>
      <c r="O23" s="97">
        <f>IF('P2'!P14=0,"",'P2'!P14)</f>
        <v>205</v>
      </c>
      <c r="P23" s="94">
        <f>IF('P2'!R14=0,"",'P2'!R14)</f>
        <v>300.05095984567748</v>
      </c>
    </row>
    <row r="24" spans="1:16" ht="14.1" customHeight="1" x14ac:dyDescent="0.25">
      <c r="A24" s="40"/>
      <c r="B24" s="40"/>
      <c r="C24" s="106"/>
      <c r="D24" s="40"/>
      <c r="E24" s="42"/>
      <c r="F24" s="105"/>
      <c r="G24" s="105"/>
      <c r="H24" s="105"/>
      <c r="I24" s="105"/>
      <c r="J24" s="105"/>
      <c r="K24" s="105"/>
      <c r="L24" s="105"/>
      <c r="M24" s="95"/>
      <c r="N24" s="95"/>
      <c r="O24" s="95"/>
      <c r="P24" s="106"/>
    </row>
    <row r="25" spans="1:16" s="45" customFormat="1" ht="27" x14ac:dyDescent="0.35">
      <c r="A25" s="196" t="s">
        <v>50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</row>
    <row r="26" spans="1:16" ht="14.1" customHeight="1" x14ac:dyDescent="0.25">
      <c r="A26" s="40"/>
      <c r="B26" s="40"/>
      <c r="C26" s="106"/>
      <c r="D26" s="40"/>
      <c r="E26" s="42"/>
      <c r="F26" s="105"/>
      <c r="G26" s="105"/>
      <c r="H26" s="105"/>
      <c r="I26" s="105"/>
      <c r="J26" s="105"/>
      <c r="K26" s="105"/>
      <c r="L26" s="105"/>
      <c r="M26" s="95"/>
      <c r="N26" s="95"/>
      <c r="O26" s="95"/>
      <c r="P26" s="106"/>
    </row>
    <row r="27" spans="1:16" s="102" customFormat="1" ht="27.75" x14ac:dyDescent="0.4">
      <c r="A27" s="103">
        <v>1</v>
      </c>
      <c r="B27" s="194" t="s">
        <v>64</v>
      </c>
      <c r="C27" s="194"/>
      <c r="D27" s="194"/>
      <c r="E27" s="194"/>
      <c r="F27" s="194"/>
      <c r="G27" s="133"/>
      <c r="H27" s="133"/>
      <c r="I27" s="133"/>
      <c r="J27" s="133"/>
      <c r="K27" s="133"/>
      <c r="L27" s="133"/>
      <c r="M27" s="104"/>
      <c r="N27" s="104"/>
      <c r="O27" s="104"/>
      <c r="P27" s="131">
        <f>IF(P31="",SUM(P28:P31),(SUM(P28:P31)-MIN(P28:P31)))</f>
        <v>503.58791521771724</v>
      </c>
    </row>
    <row r="28" spans="1:16" s="99" customFormat="1" ht="18.75" x14ac:dyDescent="0.3">
      <c r="A28" s="90"/>
      <c r="B28" s="91">
        <f>IF('P3'!A11="","",'P3'!A11)</f>
        <v>69</v>
      </c>
      <c r="C28" s="94">
        <f>IF('P3'!B11="","",'P3'!B11)</f>
        <v>67.28</v>
      </c>
      <c r="D28" s="91" t="str">
        <f>IF('P3'!C11="","",'P3'!C11)</f>
        <v>JK</v>
      </c>
      <c r="E28" s="92">
        <f>IF('P3'!D11="","",'P3'!D11)</f>
        <v>35567</v>
      </c>
      <c r="F28" s="93" t="str">
        <f>IF('P3'!F11="","",'P3'!F11)</f>
        <v>Cecilie Nybru</v>
      </c>
      <c r="G28" s="97">
        <f>IF('P3'!H11=0,"",'P3'!H11)</f>
        <v>60</v>
      </c>
      <c r="H28" s="97">
        <f>IF('P3'!I11=0,"",'P3'!I11)</f>
        <v>65</v>
      </c>
      <c r="I28" s="97">
        <f>IF('P3'!J11=0,"",'P3'!J11)</f>
        <v>68</v>
      </c>
      <c r="J28" s="97">
        <f>IF('P3'!K11=0,"",'P3'!K11)</f>
        <v>73</v>
      </c>
      <c r="K28" s="97">
        <f>IF('P3'!L11=0,"",'P3'!L11)</f>
        <v>78</v>
      </c>
      <c r="L28" s="97">
        <f>IF('P3'!M11=0,"",'P3'!M11)</f>
        <v>-82</v>
      </c>
      <c r="M28" s="97">
        <f>IF('P3'!N11=0,"",'P3'!N11)</f>
        <v>68</v>
      </c>
      <c r="N28" s="97">
        <f>IF('P3'!O11=0,"",'P3'!O11)</f>
        <v>78</v>
      </c>
      <c r="O28" s="97">
        <f>IF('P3'!P11=0,"",'P3'!P11)</f>
        <v>146</v>
      </c>
      <c r="P28" s="94">
        <f>IF('P3'!Q11=0,"",'P3'!Q11)</f>
        <v>186.02771920737416</v>
      </c>
    </row>
    <row r="29" spans="1:16" s="99" customFormat="1" ht="18.75" x14ac:dyDescent="0.3">
      <c r="A29" s="90"/>
      <c r="B29" s="91">
        <f>IF('P3'!A15="","",'P3'!A15)</f>
        <v>53</v>
      </c>
      <c r="C29" s="94">
        <f>IF('P3'!B15="","",'P3'!B15)</f>
        <v>50.72</v>
      </c>
      <c r="D29" s="91" t="str">
        <f>IF('P3'!C15="","",'P3'!C15)</f>
        <v>JK</v>
      </c>
      <c r="E29" s="92">
        <f>IF('P3'!D15="","",'P3'!D15)</f>
        <v>35766</v>
      </c>
      <c r="F29" s="93" t="str">
        <f>IF('P3'!F15="","",'P3'!F15)</f>
        <v>Alice Bråtveit Kirketeig</v>
      </c>
      <c r="G29" s="97">
        <f>IF('P3'!H15=0,"",'P3'!H15)</f>
        <v>-45</v>
      </c>
      <c r="H29" s="97">
        <f>IF('P3'!I15=0,"",'P3'!I15)</f>
        <v>-45</v>
      </c>
      <c r="I29" s="97">
        <f>IF('P3'!J15=0,"",'P3'!J15)</f>
        <v>45</v>
      </c>
      <c r="J29" s="97">
        <f>IF('P3'!K15=0,"",'P3'!K15)</f>
        <v>-55</v>
      </c>
      <c r="K29" s="97">
        <f>IF('P3'!L15=0,"",'P3'!L15)</f>
        <v>55</v>
      </c>
      <c r="L29" s="97">
        <f>IF('P3'!M15=0,"",'P3'!M15)</f>
        <v>-60</v>
      </c>
      <c r="M29" s="97">
        <f>IF('P3'!N15=0,"",'P3'!N15)</f>
        <v>45</v>
      </c>
      <c r="N29" s="97">
        <f>IF('P3'!O15=0,"",'P3'!O15)</f>
        <v>55</v>
      </c>
      <c r="O29" s="97">
        <f>IF('P3'!P15=0,"",'P3'!P15)</f>
        <v>100</v>
      </c>
      <c r="P29" s="94">
        <f>IF('P3'!Q15=0,"",'P3'!Q15)</f>
        <v>156.36613544155574</v>
      </c>
    </row>
    <row r="30" spans="1:16" s="99" customFormat="1" ht="18.75" x14ac:dyDescent="0.3">
      <c r="A30" s="90"/>
      <c r="B30" s="91">
        <f>IF('P3'!A18="","",'P3'!A18)</f>
        <v>63</v>
      </c>
      <c r="C30" s="94">
        <f>IF('P3'!B18="","",'P3'!B18)</f>
        <v>62</v>
      </c>
      <c r="D30" s="91" t="str">
        <f>IF('P3'!C18="","",'P3'!C18)</f>
        <v>JK</v>
      </c>
      <c r="E30" s="92">
        <f>IF('P3'!D18="","",'P3'!D18)</f>
        <v>35607</v>
      </c>
      <c r="F30" s="93" t="str">
        <f>IF('P3'!F18="","",'P3'!F18)</f>
        <v>Serina Eikemo Kallevik</v>
      </c>
      <c r="G30" s="97">
        <f>IF('P3'!H18=0,"",'P3'!H18)</f>
        <v>50</v>
      </c>
      <c r="H30" s="97">
        <f>IF('P3'!I18=0,"",'P3'!I18)</f>
        <v>-55</v>
      </c>
      <c r="I30" s="97">
        <f>IF('P3'!J18=0,"",'P3'!J18)</f>
        <v>-57</v>
      </c>
      <c r="J30" s="97">
        <f>IF('P3'!K18=0,"",'P3'!K18)</f>
        <v>65</v>
      </c>
      <c r="K30" s="97">
        <f>IF('P3'!L18=0,"",'P3'!L18)</f>
        <v>70</v>
      </c>
      <c r="L30" s="97">
        <f>IF('P3'!M18=0,"",'P3'!M18)</f>
        <v>-74</v>
      </c>
      <c r="M30" s="97">
        <f>IF('P3'!N18=0,"",'P3'!N18)</f>
        <v>50</v>
      </c>
      <c r="N30" s="97">
        <f>IF('P3'!O18=0,"",'P3'!O18)</f>
        <v>70</v>
      </c>
      <c r="O30" s="97">
        <f>IF('P3'!P18=0,"",'P3'!P18)</f>
        <v>120</v>
      </c>
      <c r="P30" s="94">
        <f>IF('P3'!Q18=0,"",'P3'!Q18)</f>
        <v>161.19406056878734</v>
      </c>
    </row>
    <row r="31" spans="1:16" s="99" customFormat="1" ht="18.75" x14ac:dyDescent="0.3">
      <c r="A31" s="90"/>
      <c r="B31" s="91">
        <f>IF('P3'!A21="","",'P3'!A21)</f>
        <v>63</v>
      </c>
      <c r="C31" s="94">
        <f>IF('P3'!B21="","",'P3'!B21)</f>
        <v>62</v>
      </c>
      <c r="D31" s="91" t="str">
        <f>IF('P3'!C21="","",'P3'!C21)</f>
        <v>JK</v>
      </c>
      <c r="E31" s="92">
        <f>IF('P3'!D21="","",'P3'!D21)</f>
        <v>36235</v>
      </c>
      <c r="F31" s="93" t="str">
        <f>IF('P3'!F21="","",'P3'!F21)</f>
        <v>Lone Austerheim</v>
      </c>
      <c r="G31" s="97">
        <f>IF('P3'!H21=0,"",'P3'!H21)</f>
        <v>33</v>
      </c>
      <c r="H31" s="97">
        <f>IF('P3'!I21=0,"",'P3'!I21)</f>
        <v>38</v>
      </c>
      <c r="I31" s="97">
        <f>IF('P3'!J21=0,"",'P3'!J21)</f>
        <v>-42</v>
      </c>
      <c r="J31" s="97">
        <f>IF('P3'!K21=0,"",'P3'!K21)</f>
        <v>37</v>
      </c>
      <c r="K31" s="97">
        <f>IF('P3'!L21=0,"",'P3'!L21)</f>
        <v>45</v>
      </c>
      <c r="L31" s="97">
        <f>IF('P3'!M21=0,"",'P3'!M21)</f>
        <v>47</v>
      </c>
      <c r="M31" s="97">
        <f>IF('P3'!N21=0,"",'P3'!N21)</f>
        <v>38</v>
      </c>
      <c r="N31" s="97">
        <f>IF('P3'!O21=0,"",'P3'!O21)</f>
        <v>47</v>
      </c>
      <c r="O31" s="97">
        <f>IF('P3'!P21=0,"",'P3'!P21)</f>
        <v>85</v>
      </c>
      <c r="P31" s="94">
        <f>IF('P3'!Q21=0,"",'P3'!Q21)</f>
        <v>114.17912623622435</v>
      </c>
    </row>
    <row r="32" spans="1:16" s="102" customFormat="1" ht="27.75" x14ac:dyDescent="0.4">
      <c r="A32" s="103">
        <v>2</v>
      </c>
      <c r="B32" s="194" t="s">
        <v>62</v>
      </c>
      <c r="C32" s="194"/>
      <c r="D32" s="194"/>
      <c r="E32" s="194"/>
      <c r="F32" s="194"/>
      <c r="G32" s="133"/>
      <c r="H32" s="133"/>
      <c r="I32" s="133"/>
      <c r="J32" s="133"/>
      <c r="K32" s="133"/>
      <c r="L32" s="133"/>
      <c r="M32" s="104"/>
      <c r="N32" s="104"/>
      <c r="O32" s="104"/>
      <c r="P32" s="131">
        <f>SUM(P33:P35)</f>
        <v>477.37988299349183</v>
      </c>
    </row>
    <row r="33" spans="1:16" s="99" customFormat="1" ht="18.75" x14ac:dyDescent="0.3">
      <c r="A33" s="90"/>
      <c r="B33" s="91">
        <f>IF('P3'!A9="","",'P3'!A9)</f>
        <v>75</v>
      </c>
      <c r="C33" s="94">
        <f>IF('P3'!B9="","",'P3'!B9)</f>
        <v>74.180000000000007</v>
      </c>
      <c r="D33" s="91" t="str">
        <f>IF('P3'!C9="","",'P3'!C9)</f>
        <v>UK</v>
      </c>
      <c r="E33" s="92">
        <f>IF('P3'!D9="","",'P3'!D9)</f>
        <v>36972</v>
      </c>
      <c r="F33" s="93" t="str">
        <f>IF('P3'!F9="","",'P3'!F9)</f>
        <v>Oda Marie Myklebust</v>
      </c>
      <c r="G33" s="97">
        <f>IF('P3'!H9=0,"",'P3'!H9)</f>
        <v>39</v>
      </c>
      <c r="H33" s="97">
        <f>IF('P3'!I9=0,"",'P3'!I9)</f>
        <v>43</v>
      </c>
      <c r="I33" s="97">
        <f>IF('P3'!J9=0,"",'P3'!J9)</f>
        <v>-46</v>
      </c>
      <c r="J33" s="97">
        <f>IF('P3'!K9=0,"",'P3'!K9)</f>
        <v>59</v>
      </c>
      <c r="K33" s="97">
        <f>IF('P3'!L9=0,"",'P3'!L9)</f>
        <v>-63</v>
      </c>
      <c r="L33" s="97">
        <f>IF('P3'!M9=0,"",'P3'!M9)</f>
        <v>63</v>
      </c>
      <c r="M33" s="97">
        <f>IF('P3'!N9=0,"",'P3'!N9)</f>
        <v>43</v>
      </c>
      <c r="N33" s="97">
        <f>IF('P3'!O9=0,"",'P3'!O9)</f>
        <v>63</v>
      </c>
      <c r="O33" s="97">
        <f>IF('P3'!P9=0,"",'P3'!P9)</f>
        <v>106</v>
      </c>
      <c r="P33" s="94">
        <f>IF('P3'!Q9=0,"",'P3'!Q9)</f>
        <v>127.66941971714265</v>
      </c>
    </row>
    <row r="34" spans="1:16" s="99" customFormat="1" ht="18.75" x14ac:dyDescent="0.3">
      <c r="A34" s="90"/>
      <c r="B34" s="91">
        <f>IF('P3'!A13="","",'P3'!A13)</f>
        <v>63</v>
      </c>
      <c r="C34" s="94">
        <f>IF('P3'!B13="","",'P3'!B13)</f>
        <v>59.68</v>
      </c>
      <c r="D34" s="91" t="str">
        <f>IF('P3'!C13="","",'P3'!C13)</f>
        <v>UK</v>
      </c>
      <c r="E34" s="92">
        <f>IF('P3'!D13="","",'P3'!D13)</f>
        <v>36931</v>
      </c>
      <c r="F34" s="93" t="str">
        <f>IF('P3'!F13="","",'P3'!F13)</f>
        <v>Hedda Hauge Aasgård</v>
      </c>
      <c r="G34" s="97">
        <f>IF('P3'!H13=0,"",'P3'!H13)</f>
        <v>40</v>
      </c>
      <c r="H34" s="97">
        <f>IF('P3'!I13=0,"",'P3'!I13)</f>
        <v>43</v>
      </c>
      <c r="I34" s="97">
        <f>IF('P3'!J13=0,"",'P3'!J13)</f>
        <v>46</v>
      </c>
      <c r="J34" s="97">
        <f>IF('P3'!K13=0,"",'P3'!K13)</f>
        <v>60</v>
      </c>
      <c r="K34" s="97">
        <f>IF('P3'!L13=0,"",'P3'!L13)</f>
        <v>63</v>
      </c>
      <c r="L34" s="97">
        <f>IF('P3'!M13=0,"",'P3'!M13)</f>
        <v>66</v>
      </c>
      <c r="M34" s="97">
        <f>IF('P3'!N13=0,"",'P3'!N13)</f>
        <v>46</v>
      </c>
      <c r="N34" s="97">
        <f>IF('P3'!O13=0,"",'P3'!O13)</f>
        <v>66</v>
      </c>
      <c r="O34" s="97">
        <f>IF('P3'!P13=0,"",'P3'!P13)</f>
        <v>112</v>
      </c>
      <c r="P34" s="94">
        <f>IF('P3'!Q13=0,"",'P3'!Q13)</f>
        <v>154.47757435373245</v>
      </c>
    </row>
    <row r="35" spans="1:16" s="99" customFormat="1" ht="18.75" x14ac:dyDescent="0.3">
      <c r="A35" s="90"/>
      <c r="B35" s="91">
        <f>IF('P3'!A19="","",'P3'!A19)</f>
        <v>53</v>
      </c>
      <c r="C35" s="94">
        <f>IF('P3'!B19="","",'P3'!B19)</f>
        <v>51.28</v>
      </c>
      <c r="D35" s="91" t="str">
        <f>IF('P3'!C19="","",'P3'!C19)</f>
        <v>UK</v>
      </c>
      <c r="E35" s="92">
        <f>IF('P3'!D19="","",'P3'!D19)</f>
        <v>36561</v>
      </c>
      <c r="F35" s="93" t="str">
        <f>IF('P3'!F19="","",'P3'!F19)</f>
        <v>Tiril Boge</v>
      </c>
      <c r="G35" s="97">
        <f>IF('P3'!H19=0,"",'P3'!H19)</f>
        <v>55</v>
      </c>
      <c r="H35" s="97">
        <f>IF('P3'!I19=0,"",'P3'!I19)</f>
        <v>-59</v>
      </c>
      <c r="I35" s="97">
        <f>IF('P3'!J19=0,"",'P3'!J19)</f>
        <v>59</v>
      </c>
      <c r="J35" s="97">
        <f>IF('P3'!K19=0,"",'P3'!K19)</f>
        <v>67</v>
      </c>
      <c r="K35" s="97" t="str">
        <f>IF('P3'!L19=0,"",'P3'!L19)</f>
        <v>-</v>
      </c>
      <c r="L35" s="97" t="str">
        <f>IF('P3'!M19=0,"",'P3'!M19)</f>
        <v>-</v>
      </c>
      <c r="M35" s="97">
        <f>IF('P3'!N19=0,"",'P3'!N19)</f>
        <v>59</v>
      </c>
      <c r="N35" s="97">
        <f>IF('P3'!O19=0,"",'P3'!O19)</f>
        <v>67</v>
      </c>
      <c r="O35" s="97">
        <f>IF('P3'!P19=0,"",'P3'!P19)</f>
        <v>126</v>
      </c>
      <c r="P35" s="94">
        <f>IF('P3'!Q19=0,"",'P3'!Q19)</f>
        <v>195.23288892261675</v>
      </c>
    </row>
    <row r="36" spans="1:16" s="102" customFormat="1" ht="27.75" x14ac:dyDescent="0.4">
      <c r="A36" s="103">
        <v>3</v>
      </c>
      <c r="B36" s="194" t="s">
        <v>65</v>
      </c>
      <c r="C36" s="194"/>
      <c r="D36" s="194"/>
      <c r="E36" s="194"/>
      <c r="F36" s="194"/>
      <c r="G36" s="133"/>
      <c r="H36" s="133"/>
      <c r="I36" s="133"/>
      <c r="J36" s="133"/>
      <c r="K36" s="133"/>
      <c r="L36" s="133"/>
      <c r="M36" s="104"/>
      <c r="N36" s="104"/>
      <c r="O36" s="104"/>
      <c r="P36" s="131">
        <f>IF(P40="",SUM(P37:P40),(SUM(P37:P40)-MIN(P37:P40)))</f>
        <v>414.35524361284831</v>
      </c>
    </row>
    <row r="37" spans="1:16" s="99" customFormat="1" ht="18.75" x14ac:dyDescent="0.3">
      <c r="A37" s="90"/>
      <c r="B37" s="91">
        <f>IF('P3'!A10="","",'P3'!A10)</f>
        <v>63</v>
      </c>
      <c r="C37" s="94">
        <f>IF('P3'!B10="","",'P3'!B10)</f>
        <v>58.42</v>
      </c>
      <c r="D37" s="91" t="str">
        <f>IF('P3'!C10="","",'P3'!C10)</f>
        <v>UK</v>
      </c>
      <c r="E37" s="92">
        <f>IF('P3'!D10="","",'P3'!D10)</f>
        <v>36772</v>
      </c>
      <c r="F37" s="93" t="str">
        <f>IF('P3'!F10="","",'P3'!F10)</f>
        <v>Kristine Strøm</v>
      </c>
      <c r="G37" s="97">
        <f>IF('P3'!H10=0,"",'P3'!H10)</f>
        <v>-30</v>
      </c>
      <c r="H37" s="97">
        <f>IF('P3'!I10=0,"",'P3'!I10)</f>
        <v>30</v>
      </c>
      <c r="I37" s="97">
        <f>IF('P3'!J10=0,"",'P3'!J10)</f>
        <v>-33</v>
      </c>
      <c r="J37" s="97">
        <f>IF('P3'!K10=0,"",'P3'!K10)</f>
        <v>38</v>
      </c>
      <c r="K37" s="97">
        <f>IF('P3'!L10=0,"",'P3'!L10)</f>
        <v>-43</v>
      </c>
      <c r="L37" s="97">
        <f>IF('P3'!M10=0,"",'P3'!M10)</f>
        <v>43</v>
      </c>
      <c r="M37" s="97">
        <f>IF('P3'!N10=0,"",'P3'!N10)</f>
        <v>30</v>
      </c>
      <c r="N37" s="97">
        <f>IF('P3'!O10=0,"",'P3'!O10)</f>
        <v>43</v>
      </c>
      <c r="O37" s="97">
        <f>IF('P3'!P10=0,"",'P3'!P10)</f>
        <v>73</v>
      </c>
      <c r="P37" s="94">
        <f>IF('P3'!Q10=0,"",'P3'!Q10)</f>
        <v>102.23701097776357</v>
      </c>
    </row>
    <row r="38" spans="1:16" s="99" customFormat="1" ht="18.75" x14ac:dyDescent="0.3">
      <c r="A38" s="90"/>
      <c r="B38" s="91" t="str">
        <f>IF('P3'!A14="","",'P3'!A14)</f>
        <v>+75</v>
      </c>
      <c r="C38" s="94">
        <f>IF('P3'!B14="","",'P3'!B14)</f>
        <v>77.14</v>
      </c>
      <c r="D38" s="91" t="str">
        <f>IF('P3'!C14="","",'P3'!C14)</f>
        <v>UK</v>
      </c>
      <c r="E38" s="92">
        <f>IF('P3'!D14="","",'P3'!D14)</f>
        <v>36638</v>
      </c>
      <c r="F38" s="93" t="str">
        <f>IF('P3'!F14="","",'P3'!F14)</f>
        <v>Kristina Støfring</v>
      </c>
      <c r="G38" s="97">
        <f>IF('P3'!H14=0,"",'P3'!H14)</f>
        <v>32</v>
      </c>
      <c r="H38" s="97">
        <f>IF('P3'!I14=0,"",'P3'!I14)</f>
        <v>37</v>
      </c>
      <c r="I38" s="97">
        <f>IF('P3'!J14=0,"",'P3'!J14)</f>
        <v>-41</v>
      </c>
      <c r="J38" s="97">
        <f>IF('P3'!K14=0,"",'P3'!K14)</f>
        <v>45</v>
      </c>
      <c r="K38" s="97">
        <f>IF('P3'!L14=0,"",'P3'!L14)</f>
        <v>52</v>
      </c>
      <c r="L38" s="97">
        <f>IF('P3'!M14=0,"",'P3'!M14)</f>
        <v>55</v>
      </c>
      <c r="M38" s="97">
        <f>IF('P3'!N14=0,"",'P3'!N14)</f>
        <v>37</v>
      </c>
      <c r="N38" s="97">
        <f>IF('P3'!O14=0,"",'P3'!O14)</f>
        <v>55</v>
      </c>
      <c r="O38" s="97">
        <f>IF('P3'!P14=0,"",'P3'!P14)</f>
        <v>92</v>
      </c>
      <c r="P38" s="94">
        <f>IF('P3'!Q14=0,"",'P3'!Q14)</f>
        <v>108.56208823313069</v>
      </c>
    </row>
    <row r="39" spans="1:16" s="99" customFormat="1" ht="18.75" x14ac:dyDescent="0.3">
      <c r="A39" s="90"/>
      <c r="B39" s="91">
        <f>IF('P3'!A17="","",'P3'!A17)</f>
        <v>58</v>
      </c>
      <c r="C39" s="94">
        <f>IF('P3'!B17="","",'P3'!B17)</f>
        <v>56.22</v>
      </c>
      <c r="D39" s="91" t="str">
        <f>IF('P3'!C17="","",'P3'!C17)</f>
        <v>UK</v>
      </c>
      <c r="E39" s="92">
        <f>IF('P3'!D17="","",'P3'!D17)</f>
        <v>37315</v>
      </c>
      <c r="F39" s="93" t="str">
        <f>IF('P3'!F17="","",'P3'!F17)</f>
        <v>Julia Jordanger Loen</v>
      </c>
      <c r="G39" s="97">
        <f>IF('P3'!H17=0,"",'P3'!H17)</f>
        <v>42</v>
      </c>
      <c r="H39" s="97">
        <f>IF('P3'!I17=0,"",'P3'!I17)</f>
        <v>45</v>
      </c>
      <c r="I39" s="97">
        <f>IF('P3'!J17=0,"",'P3'!J17)</f>
        <v>47</v>
      </c>
      <c r="J39" s="97">
        <f>IF('P3'!K17=0,"",'P3'!K17)</f>
        <v>57</v>
      </c>
      <c r="K39" s="97">
        <f>IF('P3'!L17=0,"",'P3'!L17)</f>
        <v>60</v>
      </c>
      <c r="L39" s="97">
        <f>IF('P3'!M17=0,"",'P3'!M17)</f>
        <v>-63</v>
      </c>
      <c r="M39" s="97">
        <f>IF('P3'!N17=0,"",'P3'!N17)</f>
        <v>47</v>
      </c>
      <c r="N39" s="97">
        <f>IF('P3'!O17=0,"",'P3'!O17)</f>
        <v>60</v>
      </c>
      <c r="O39" s="97">
        <f>IF('P3'!P17=0,"",'P3'!P17)</f>
        <v>107</v>
      </c>
      <c r="P39" s="94">
        <f>IF('P3'!Q17=0,"",'P3'!Q17)</f>
        <v>154.16925633074621</v>
      </c>
    </row>
    <row r="40" spans="1:16" s="99" customFormat="1" ht="18.75" x14ac:dyDescent="0.3">
      <c r="A40" s="90"/>
      <c r="B40" s="91">
        <f>IF('P3'!A20="","",'P3'!A20)</f>
        <v>75</v>
      </c>
      <c r="C40" s="94">
        <f>IF('P3'!B20="","",'P3'!B20)</f>
        <v>71.14</v>
      </c>
      <c r="D40" s="91" t="str">
        <f>IF('P3'!C20="","",'P3'!C20)</f>
        <v>UK</v>
      </c>
      <c r="E40" s="92">
        <f>IF('P3'!D20="","",'P3'!D20)</f>
        <v>36700</v>
      </c>
      <c r="F40" s="93" t="str">
        <f>IF('P3'!F20="","",'P3'!F20)</f>
        <v>Vilde Sårheim</v>
      </c>
      <c r="G40" s="97">
        <f>IF('P3'!H20=0,"",'P3'!H20)</f>
        <v>-50</v>
      </c>
      <c r="H40" s="97">
        <f>IF('P3'!I20=0,"",'P3'!I20)</f>
        <v>52</v>
      </c>
      <c r="I40" s="97">
        <f>IF('P3'!J20=0,"",'P3'!J20)</f>
        <v>55</v>
      </c>
      <c r="J40" s="97">
        <f>IF('P3'!K20=0,"",'P3'!K20)</f>
        <v>62</v>
      </c>
      <c r="K40" s="97">
        <f>IF('P3'!L20=0,"",'P3'!L20)</f>
        <v>-68</v>
      </c>
      <c r="L40" s="97">
        <f>IF('P3'!M20=0,"",'P3'!M20)</f>
        <v>68</v>
      </c>
      <c r="M40" s="97">
        <f>IF('P3'!N20=0,"",'P3'!N20)</f>
        <v>55</v>
      </c>
      <c r="N40" s="97">
        <f>IF('P3'!O20=0,"",'P3'!O20)</f>
        <v>68</v>
      </c>
      <c r="O40" s="97">
        <f>IF('P3'!P20=0,"",'P3'!P20)</f>
        <v>123</v>
      </c>
      <c r="P40" s="94">
        <f>IF('P3'!Q20=0,"",'P3'!Q20)</f>
        <v>151.62389904897148</v>
      </c>
    </row>
    <row r="41" spans="1:16" s="102" customFormat="1" ht="27.75" x14ac:dyDescent="0.4">
      <c r="A41" s="193" t="s">
        <v>45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</row>
    <row r="42" spans="1:16" ht="14.1" customHeight="1" x14ac:dyDescent="0.25">
      <c r="A42" s="40"/>
      <c r="B42" s="40"/>
      <c r="C42" s="106"/>
      <c r="D42" s="40"/>
      <c r="E42" s="42"/>
      <c r="F42" s="105"/>
      <c r="G42" s="105"/>
      <c r="H42" s="105"/>
      <c r="I42" s="105"/>
      <c r="J42" s="105"/>
      <c r="K42" s="105"/>
      <c r="L42" s="105"/>
      <c r="M42" s="95"/>
      <c r="N42" s="95"/>
      <c r="O42" s="95"/>
      <c r="P42" s="106"/>
    </row>
    <row r="43" spans="1:16" s="102" customFormat="1" ht="27.75" x14ac:dyDescent="0.4">
      <c r="A43" s="89">
        <v>1</v>
      </c>
      <c r="B43" s="189" t="s">
        <v>67</v>
      </c>
      <c r="C43" s="189"/>
      <c r="D43" s="189"/>
      <c r="E43" s="189"/>
      <c r="F43" s="189"/>
      <c r="G43" s="132"/>
      <c r="H43" s="132"/>
      <c r="I43" s="132"/>
      <c r="J43" s="132"/>
      <c r="K43" s="132"/>
      <c r="L43" s="132"/>
      <c r="M43" s="96"/>
      <c r="N43" s="96"/>
      <c r="O43" s="96"/>
      <c r="P43" s="107">
        <f>IF(P47="",SUM(P44:P47),(SUM(P44:P47)-MIN(P44:P47)))</f>
        <v>853.90225852047229</v>
      </c>
    </row>
    <row r="44" spans="1:16" s="99" customFormat="1" ht="18.75" x14ac:dyDescent="0.3">
      <c r="A44" s="90"/>
      <c r="B44" s="91">
        <f>IF('P4'!A11="","",'P4'!A11)</f>
        <v>77</v>
      </c>
      <c r="C44" s="94">
        <f>IF('P4'!B11="","",'P4'!B11)</f>
        <v>76.28</v>
      </c>
      <c r="D44" s="91" t="str">
        <f>IF('P4'!C11="","",'P4'!C11)</f>
        <v>UM</v>
      </c>
      <c r="E44" s="92">
        <f>IF('P4'!D11="","",'P4'!D11)</f>
        <v>37186</v>
      </c>
      <c r="F44" s="93" t="str">
        <f>IF('P4'!F11="","",'P4'!F11)</f>
        <v>Torgeir A. H. Bentsen</v>
      </c>
      <c r="G44" s="97">
        <f>IF('P4'!H11=0,"",'P4'!H11)</f>
        <v>72</v>
      </c>
      <c r="H44" s="97">
        <f>IF('P4'!I11=0,"",'P4'!I11)</f>
        <v>77</v>
      </c>
      <c r="I44" s="97" t="str">
        <f>IF('P4'!J11=0,"",'P4'!J11)</f>
        <v>-</v>
      </c>
      <c r="J44" s="97">
        <f>IF('P4'!K11=0,"",'P4'!K11)</f>
        <v>90</v>
      </c>
      <c r="K44" s="97">
        <f>IF('P4'!L11=0,"",'P4'!L11)</f>
        <v>95</v>
      </c>
      <c r="L44" s="97" t="str">
        <f>IF('P4'!M11=0,"",'P4'!M11)</f>
        <v>-</v>
      </c>
      <c r="M44" s="97">
        <f>IF('P4'!N11=0,"",'P4'!N11)</f>
        <v>77</v>
      </c>
      <c r="N44" s="97">
        <f>IF('P4'!O11=0,"",'P4'!O11)</f>
        <v>95</v>
      </c>
      <c r="O44" s="97">
        <f>IF('P4'!P11=0,"",'P4'!P11)</f>
        <v>172</v>
      </c>
      <c r="P44" s="94">
        <f>IF('P4'!Q11=0,"",'P4'!Q11)</f>
        <v>217.7577590761978</v>
      </c>
    </row>
    <row r="45" spans="1:16" s="99" customFormat="1" ht="18.75" x14ac:dyDescent="0.3">
      <c r="A45" s="90"/>
      <c r="B45" s="91">
        <f>IF('P4'!A16="","",'P4'!A16)</f>
        <v>69</v>
      </c>
      <c r="C45" s="94">
        <f>IF('P4'!B16="","",'P4'!B16)</f>
        <v>63.14</v>
      </c>
      <c r="D45" s="91" t="str">
        <f>IF('P4'!C16="","",'P4'!C16)</f>
        <v>UM</v>
      </c>
      <c r="E45" s="92">
        <f>IF('P4'!D16="","",'P4'!D16)</f>
        <v>37220</v>
      </c>
      <c r="F45" s="93" t="str">
        <f>IF('P4'!F16="","",'P4'!F16)</f>
        <v>Aron Süssmann</v>
      </c>
      <c r="G45" s="97">
        <f>IF('P4'!H16=0,"",'P4'!H16)</f>
        <v>65</v>
      </c>
      <c r="H45" s="97">
        <f>IF('P4'!I16=0,"",'P4'!I16)</f>
        <v>70</v>
      </c>
      <c r="I45" s="97" t="str">
        <f>IF('P4'!J16=0,"",'P4'!J16)</f>
        <v>-</v>
      </c>
      <c r="J45" s="97">
        <f>IF('P4'!K16=0,"",'P4'!K16)</f>
        <v>80</v>
      </c>
      <c r="K45" s="97" t="str">
        <f>IF('P4'!L16=0,"",'P4'!L16)</f>
        <v>-</v>
      </c>
      <c r="L45" s="97" t="str">
        <f>IF('P4'!M16=0,"",'P4'!M16)</f>
        <v>-</v>
      </c>
      <c r="M45" s="97">
        <f>IF('P4'!N16=0,"",'P4'!N16)</f>
        <v>70</v>
      </c>
      <c r="N45" s="97">
        <f>IF('P4'!O16=0,"",'P4'!O16)</f>
        <v>80</v>
      </c>
      <c r="O45" s="97">
        <f>IF('P4'!P16=0,"",'P4'!P16)</f>
        <v>150</v>
      </c>
      <c r="P45" s="94">
        <f>IF('P4'!Q16=0,"",'P4'!Q16)</f>
        <v>214.15890348152925</v>
      </c>
    </row>
    <row r="46" spans="1:16" s="99" customFormat="1" ht="18.75" x14ac:dyDescent="0.3">
      <c r="A46" s="90"/>
      <c r="B46" s="91">
        <f>IF('P5'!A12="","",'P5'!A12)</f>
        <v>85</v>
      </c>
      <c r="C46" s="94">
        <f>IF('P5'!B12="","",'P5'!B12)</f>
        <v>81.540000000000006</v>
      </c>
      <c r="D46" s="91" t="str">
        <f>IF('P5'!C12="","",'P5'!C12)</f>
        <v>JM</v>
      </c>
      <c r="E46" s="92">
        <f>IF('P5'!D12="","",'P5'!D12)</f>
        <v>36065</v>
      </c>
      <c r="F46" s="93" t="str">
        <f>IF('P5'!F12="","",'P5'!F12)</f>
        <v>Mathias Hove Johansen</v>
      </c>
      <c r="G46" s="97">
        <f>IF('P5'!H12=0,"",'P5'!H12)</f>
        <v>95</v>
      </c>
      <c r="H46" s="97">
        <f>IF('P5'!I12=0,"",'P5'!I12)</f>
        <v>105</v>
      </c>
      <c r="I46" s="97">
        <f>IF('P5'!J12=0,"",'P5'!J12)</f>
        <v>110</v>
      </c>
      <c r="J46" s="97">
        <f>IF('P5'!K12=0,"",'P5'!K12)</f>
        <v>125</v>
      </c>
      <c r="K46" s="97">
        <f>IF('P5'!L12=0,"",'P5'!L12)</f>
        <v>135</v>
      </c>
      <c r="L46" s="97">
        <f>IF('P5'!M12=0,"",'P5'!M12)</f>
        <v>-140</v>
      </c>
      <c r="M46" s="97">
        <f>IF('P5'!N12=0,"",'P5'!N12)</f>
        <v>110</v>
      </c>
      <c r="N46" s="97">
        <f>IF('P5'!O12=0,"",'P5'!O12)</f>
        <v>135</v>
      </c>
      <c r="O46" s="97">
        <f>IF('P5'!P12=0,"",'P5'!P12)</f>
        <v>245</v>
      </c>
      <c r="P46" s="94">
        <f>IF('P5'!Q12=0,"",'P5'!Q12)</f>
        <v>299.05751523441251</v>
      </c>
    </row>
    <row r="47" spans="1:16" s="99" customFormat="1" ht="18.75" x14ac:dyDescent="0.3">
      <c r="A47" s="90"/>
      <c r="B47" s="91">
        <f>IF('P5'!A17="","",'P5'!A17)</f>
        <v>85</v>
      </c>
      <c r="C47" s="94">
        <f>IF('P5'!B17="","",'P5'!B17)</f>
        <v>78.2</v>
      </c>
      <c r="D47" s="91" t="str">
        <f>IF('P5'!C17="","",'P5'!C17)</f>
        <v>JM</v>
      </c>
      <c r="E47" s="92">
        <f>IF('P5'!D17="","",'P5'!D17)</f>
        <v>36192</v>
      </c>
      <c r="F47" s="93" t="str">
        <f>IF('P5'!F17="","",'P5'!F17)</f>
        <v>Eskil Andersen</v>
      </c>
      <c r="G47" s="97">
        <f>IF('P5'!H17=0,"",'P5'!H17)</f>
        <v>115</v>
      </c>
      <c r="H47" s="97">
        <f>IF('P5'!I17=0,"",'P5'!I17)</f>
        <v>125</v>
      </c>
      <c r="I47" s="97">
        <f>IF('P5'!J17=0,"",'P5'!J17)</f>
        <v>-130</v>
      </c>
      <c r="J47" s="97">
        <f>IF('P5'!K17=0,"",'P5'!K17)</f>
        <v>145</v>
      </c>
      <c r="K47" s="97">
        <f>IF('P5'!L17=0,"",'P5'!L17)</f>
        <v>-155</v>
      </c>
      <c r="L47" s="97">
        <f>IF('P5'!M17=0,"",'P5'!M17)</f>
        <v>-163</v>
      </c>
      <c r="M47" s="97">
        <f>IF('P5'!N17=0,"",'P5'!N17)</f>
        <v>125</v>
      </c>
      <c r="N47" s="97">
        <f>IF('P5'!O17=0,"",'P5'!O17)</f>
        <v>145</v>
      </c>
      <c r="O47" s="97">
        <f>IF('P5'!P17=0,"",'P5'!P17)</f>
        <v>270</v>
      </c>
      <c r="P47" s="94">
        <f>IF('P5'!Q17=0,"",'P5'!Q17)</f>
        <v>337.08698420986212</v>
      </c>
    </row>
    <row r="48" spans="1:16" s="102" customFormat="1" ht="27.75" x14ac:dyDescent="0.4">
      <c r="A48" s="89">
        <v>2</v>
      </c>
      <c r="B48" s="189" t="s">
        <v>62</v>
      </c>
      <c r="C48" s="189"/>
      <c r="D48" s="189"/>
      <c r="E48" s="189"/>
      <c r="F48" s="189"/>
      <c r="G48" s="132"/>
      <c r="H48" s="132"/>
      <c r="I48" s="132"/>
      <c r="J48" s="132"/>
      <c r="K48" s="132"/>
      <c r="L48" s="132"/>
      <c r="M48" s="96"/>
      <c r="N48" s="96"/>
      <c r="O48" s="96"/>
      <c r="P48" s="107">
        <f>SUM(P49:P51)</f>
        <v>775.933883047157</v>
      </c>
    </row>
    <row r="49" spans="1:16" s="99" customFormat="1" ht="18.75" x14ac:dyDescent="0.3">
      <c r="A49" s="90"/>
      <c r="B49" s="91">
        <f>IF('P4'!A10="","",'P4'!A10)</f>
        <v>85</v>
      </c>
      <c r="C49" s="94">
        <f>IF('P4'!B10="","",'P4'!B10)</f>
        <v>78.52</v>
      </c>
      <c r="D49" s="91" t="str">
        <f>IF('P4'!C10="","",'P4'!C10)</f>
        <v>UM</v>
      </c>
      <c r="E49" s="92">
        <f>IF('P4'!D10="","",'P4'!D10)</f>
        <v>36946</v>
      </c>
      <c r="F49" s="93" t="str">
        <f>IF('P4'!F10="","",'P4'!F10)</f>
        <v>Håkon Eik Litland</v>
      </c>
      <c r="G49" s="97">
        <f>IF('P4'!H10=0,"",'P4'!H10)</f>
        <v>78</v>
      </c>
      <c r="H49" s="97">
        <f>IF('P4'!I10=0,"",'P4'!I10)</f>
        <v>82</v>
      </c>
      <c r="I49" s="97">
        <f>IF('P4'!J10=0,"",'P4'!J10)</f>
        <v>86</v>
      </c>
      <c r="J49" s="97">
        <f>IF('P4'!K10=0,"",'P4'!K10)</f>
        <v>89</v>
      </c>
      <c r="K49" s="97">
        <f>IF('P4'!L10=0,"",'P4'!L10)</f>
        <v>93</v>
      </c>
      <c r="L49" s="97">
        <f>IF('P4'!M10=0,"",'P4'!M10)</f>
        <v>-96</v>
      </c>
      <c r="M49" s="97">
        <f>IF('P4'!N10=0,"",'P4'!N10)</f>
        <v>86</v>
      </c>
      <c r="N49" s="97">
        <f>IF('P4'!O10=0,"",'P4'!O10)</f>
        <v>93</v>
      </c>
      <c r="O49" s="97">
        <f>IF('P4'!P10=0,"",'P4'!P10)</f>
        <v>179</v>
      </c>
      <c r="P49" s="94">
        <f>IF('P4'!Q10=0,"",'P4'!Q10)</f>
        <v>222.9730113641084</v>
      </c>
    </row>
    <row r="50" spans="1:16" s="99" customFormat="1" ht="18.75" x14ac:dyDescent="0.3">
      <c r="A50" s="90"/>
      <c r="B50" s="91" t="str">
        <f>IF('P5'!A9="","",'P5'!A9)</f>
        <v>+94</v>
      </c>
      <c r="C50" s="94">
        <f>IF('P5'!B9="","",'P5'!B9)</f>
        <v>103.6</v>
      </c>
      <c r="D50" s="91" t="str">
        <f>IF('P5'!C9="","",'P5'!C9)</f>
        <v>UM</v>
      </c>
      <c r="E50" s="92">
        <f>IF('P5'!D9="","",'P5'!D9)</f>
        <v>36608</v>
      </c>
      <c r="F50" s="93" t="str">
        <f>IF('P5'!F9="","",'P5'!F9)</f>
        <v>Kristen Brosvik</v>
      </c>
      <c r="G50" s="97">
        <f>IF('P5'!H9=0,"",'P5'!H9)</f>
        <v>90</v>
      </c>
      <c r="H50" s="97">
        <f>IF('P5'!I9=0,"",'P5'!I9)</f>
        <v>-94</v>
      </c>
      <c r="I50" s="97">
        <f>IF('P5'!J9=0,"",'P5'!J9)</f>
        <v>94</v>
      </c>
      <c r="J50" s="97">
        <f>IF('P5'!K9=0,"",'P5'!K9)</f>
        <v>120</v>
      </c>
      <c r="K50" s="97">
        <f>IF('P5'!L9=0,"",'P5'!L9)</f>
        <v>125</v>
      </c>
      <c r="L50" s="97">
        <f>IF('P5'!M9=0,"",'P5'!M9)</f>
        <v>130</v>
      </c>
      <c r="M50" s="97">
        <f>IF('P5'!N9=0,"",'P5'!N9)</f>
        <v>94</v>
      </c>
      <c r="N50" s="97">
        <f>IF('P5'!O9=0,"",'P5'!O9)</f>
        <v>130</v>
      </c>
      <c r="O50" s="97">
        <f>IF('P5'!P9=0,"",'P5'!P9)</f>
        <v>224</v>
      </c>
      <c r="P50" s="94">
        <f>IF('P5'!Q9=0,"",'P5'!Q9)</f>
        <v>245.96961550224444</v>
      </c>
    </row>
    <row r="51" spans="1:16" s="99" customFormat="1" ht="18.75" x14ac:dyDescent="0.3">
      <c r="A51" s="90"/>
      <c r="B51" s="91">
        <f>IF('P5'!A16="","",'P5'!A16)</f>
        <v>62</v>
      </c>
      <c r="C51" s="94">
        <f>IF('P5'!B16="","",'P5'!B16)</f>
        <v>60.68</v>
      </c>
      <c r="D51" s="91" t="str">
        <f>IF('P5'!C16="","",'P5'!C16)</f>
        <v>UM</v>
      </c>
      <c r="E51" s="92">
        <f>IF('P5'!D16="","",'P5'!D16)</f>
        <v>36879</v>
      </c>
      <c r="F51" s="93" t="str">
        <f>IF('P5'!F16="","",'P5'!F16)</f>
        <v>Marcus Bratli</v>
      </c>
      <c r="G51" s="97">
        <f>IF('P5'!H16=0,"",'P5'!H16)</f>
        <v>88</v>
      </c>
      <c r="H51" s="97">
        <f>IF('P5'!I16=0,"",'P5'!I16)</f>
        <v>92</v>
      </c>
      <c r="I51" s="97">
        <f>IF('P5'!J16=0,"",'P5'!J16)</f>
        <v>-96</v>
      </c>
      <c r="J51" s="97">
        <f>IF('P5'!K16=0,"",'P5'!K16)</f>
        <v>108</v>
      </c>
      <c r="K51" s="97">
        <f>IF('P5'!L16=0,"",'P5'!L16)</f>
        <v>113</v>
      </c>
      <c r="L51" s="97">
        <f>IF('P5'!M16=0,"",'P5'!M16)</f>
        <v>117</v>
      </c>
      <c r="M51" s="97">
        <f>IF('P5'!N16=0,"",'P5'!N16)</f>
        <v>92</v>
      </c>
      <c r="N51" s="97">
        <f>IF('P5'!O16=0,"",'P5'!O16)</f>
        <v>117</v>
      </c>
      <c r="O51" s="97">
        <f>IF('P5'!P16=0,"",'P5'!P16)</f>
        <v>209</v>
      </c>
      <c r="P51" s="94">
        <f>IF('P5'!Q16=0,"",'P5'!Q16)</f>
        <v>306.99125618080416</v>
      </c>
    </row>
    <row r="52" spans="1:16" s="102" customFormat="1" ht="27.75" x14ac:dyDescent="0.4">
      <c r="A52" s="89">
        <v>3</v>
      </c>
      <c r="B52" s="189" t="s">
        <v>66</v>
      </c>
      <c r="C52" s="189"/>
      <c r="D52" s="189"/>
      <c r="E52" s="189"/>
      <c r="F52" s="189"/>
      <c r="G52" s="132"/>
      <c r="H52" s="132"/>
      <c r="I52" s="132"/>
      <c r="J52" s="132"/>
      <c r="K52" s="132"/>
      <c r="L52" s="132"/>
      <c r="M52" s="96"/>
      <c r="N52" s="96"/>
      <c r="O52" s="96"/>
      <c r="P52" s="107">
        <f>IF(P56="",SUM(P53:P56),(SUM(P53:P56)-MIN(P53:P56)))</f>
        <v>755.11043061396981</v>
      </c>
    </row>
    <row r="53" spans="1:16" s="99" customFormat="1" ht="18.75" x14ac:dyDescent="0.3">
      <c r="A53" s="90"/>
      <c r="B53" s="91">
        <f>IF('P4'!A9="","",'P4'!A9)</f>
        <v>85</v>
      </c>
      <c r="C53" s="94">
        <f>IF('P4'!B9="","",'P4'!B9)</f>
        <v>78.819999999999993</v>
      </c>
      <c r="D53" s="91" t="str">
        <f>IF('P4'!C9="","",'P4'!C9)</f>
        <v>UM</v>
      </c>
      <c r="E53" s="92">
        <f>IF('P4'!D9="","",'P4'!D9)</f>
        <v>37160</v>
      </c>
      <c r="F53" s="93" t="str">
        <f>IF('P4'!F9="","",'P4'!F9)</f>
        <v>Remy Aune</v>
      </c>
      <c r="G53" s="97">
        <f>IF('P4'!H9=0,"",'P4'!H9)</f>
        <v>68</v>
      </c>
      <c r="H53" s="97">
        <f>IF('P4'!I9=0,"",'P4'!I9)</f>
        <v>-72</v>
      </c>
      <c r="I53" s="97">
        <f>IF('P4'!J9=0,"",'P4'!J9)</f>
        <v>-72</v>
      </c>
      <c r="J53" s="97">
        <f>IF('P4'!K9=0,"",'P4'!K9)</f>
        <v>80</v>
      </c>
      <c r="K53" s="97">
        <f>IF('P4'!L9=0,"",'P4'!L9)</f>
        <v>85</v>
      </c>
      <c r="L53" s="97">
        <f>IF('P4'!M9=0,"",'P4'!M9)</f>
        <v>-88</v>
      </c>
      <c r="M53" s="97">
        <f>IF('P4'!N9=0,"",'P4'!N9)</f>
        <v>68</v>
      </c>
      <c r="N53" s="97">
        <f>IF('P4'!O9=0,"",'P4'!O9)</f>
        <v>85</v>
      </c>
      <c r="O53" s="97">
        <f>IF('P4'!P9=0,"",'P4'!P9)</f>
        <v>153</v>
      </c>
      <c r="P53" s="94">
        <f>IF('P4'!Q9=0,"",'P4'!Q9)</f>
        <v>190.18710204394336</v>
      </c>
    </row>
    <row r="54" spans="1:16" s="99" customFormat="1" ht="18.75" x14ac:dyDescent="0.3">
      <c r="A54" s="90"/>
      <c r="B54" s="91">
        <f>IF('P4'!A15="","",'P4'!A15)</f>
        <v>94</v>
      </c>
      <c r="C54" s="94">
        <f>IF('P4'!B15="","",'P4'!B15)</f>
        <v>91.18</v>
      </c>
      <c r="D54" s="91" t="str">
        <f>IF('P4'!C15="","",'P4'!C15)</f>
        <v>JM</v>
      </c>
      <c r="E54" s="92">
        <f>IF('P4'!D15="","",'P4'!D15)</f>
        <v>35434</v>
      </c>
      <c r="F54" s="93" t="str">
        <f>IF('P4'!F15="","",'P4'!F15)</f>
        <v>Ole Magnus Strand</v>
      </c>
      <c r="G54" s="97">
        <f>IF('P4'!H15=0,"",'P4'!H15)</f>
        <v>-110</v>
      </c>
      <c r="H54" s="97">
        <f>IF('P4'!I15=0,"",'P4'!I15)</f>
        <v>110</v>
      </c>
      <c r="I54" s="97">
        <f>IF('P4'!J15=0,"",'P4'!J15)</f>
        <v>115</v>
      </c>
      <c r="J54" s="97">
        <f>IF('P4'!K15=0,"",'P4'!K15)</f>
        <v>135</v>
      </c>
      <c r="K54" s="97">
        <f>IF('P4'!L15=0,"",'P4'!L15)</f>
        <v>140</v>
      </c>
      <c r="L54" s="97">
        <f>IF('P4'!M15=0,"",'P4'!M15)</f>
        <v>145</v>
      </c>
      <c r="M54" s="97">
        <f>IF('P4'!N15=0,"",'P4'!N15)</f>
        <v>115</v>
      </c>
      <c r="N54" s="97">
        <f>IF('P4'!O15=0,"",'P4'!O15)</f>
        <v>145</v>
      </c>
      <c r="O54" s="97">
        <f>IF('P4'!P15=0,"",'P4'!P15)</f>
        <v>260</v>
      </c>
      <c r="P54" s="94">
        <f>IF('P4'!Q15=0,"",'P4'!Q15)</f>
        <v>300.59239285920023</v>
      </c>
    </row>
    <row r="55" spans="1:16" s="99" customFormat="1" ht="18.75" x14ac:dyDescent="0.3">
      <c r="A55" s="90"/>
      <c r="B55" s="91">
        <f>IF('P5'!A11="","",'P5'!A11)</f>
        <v>62</v>
      </c>
      <c r="C55" s="94">
        <f>IF('P5'!B11="","",'P5'!B11)</f>
        <v>60.7</v>
      </c>
      <c r="D55" s="91" t="str">
        <f>IF('P5'!C11="","",'P5'!C11)</f>
        <v>UM</v>
      </c>
      <c r="E55" s="92">
        <f>IF('P5'!D11="","",'P5'!D11)</f>
        <v>36793</v>
      </c>
      <c r="F55" s="93" t="str">
        <f>IF('P5'!F11="","",'P5'!F11)</f>
        <v>Kim Aleksander Kværnø</v>
      </c>
      <c r="G55" s="97">
        <f>IF('P5'!H11=0,"",'P5'!H11)</f>
        <v>-78</v>
      </c>
      <c r="H55" s="97">
        <f>IF('P5'!I11=0,"",'P5'!I11)</f>
        <v>78</v>
      </c>
      <c r="I55" s="97">
        <f>IF('P5'!J11=0,"",'P5'!J11)</f>
        <v>82</v>
      </c>
      <c r="J55" s="97">
        <f>IF('P5'!K11=0,"",'P5'!K11)</f>
        <v>98</v>
      </c>
      <c r="K55" s="97">
        <f>IF('P5'!L11=0,"",'P5'!L11)</f>
        <v>-102</v>
      </c>
      <c r="L55" s="97">
        <f>IF('P5'!M11=0,"",'P5'!M11)</f>
        <v>-103</v>
      </c>
      <c r="M55" s="97">
        <f>IF('P5'!N11=0,"",'P5'!N11)</f>
        <v>82</v>
      </c>
      <c r="N55" s="97">
        <f>IF('P5'!O11=0,"",'P5'!O11)</f>
        <v>98</v>
      </c>
      <c r="O55" s="97">
        <f>IF('P5'!P11=0,"",'P5'!P11)</f>
        <v>180</v>
      </c>
      <c r="P55" s="94">
        <f>IF('P5'!Q11=0,"",'P5'!Q11)</f>
        <v>264.33093571082617</v>
      </c>
    </row>
    <row r="56" spans="1:16" s="99" customFormat="1" ht="18.75" x14ac:dyDescent="0.3">
      <c r="A56" s="90"/>
      <c r="B56" s="91">
        <f>IF('P5'!A15="","",'P5'!A15)</f>
        <v>94</v>
      </c>
      <c r="C56" s="94">
        <f>IF('P5'!B15="","",'P5'!B15)</f>
        <v>87.8</v>
      </c>
      <c r="D56" s="91" t="str">
        <f>IF('P5'!C15="","",'P5'!C15)</f>
        <v>UM</v>
      </c>
      <c r="E56" s="92">
        <f>IF('P5'!D15="","",'P5'!D15)</f>
        <v>37217</v>
      </c>
      <c r="F56" s="93" t="str">
        <f>IF('P5'!F15="","",'P5'!F15)</f>
        <v>Mikal Olaus Akseth</v>
      </c>
      <c r="G56" s="97">
        <f>IF('P5'!H15=0,"",'P5'!H15)</f>
        <v>70</v>
      </c>
      <c r="H56" s="97">
        <f>IF('P5'!I15=0,"",'P5'!I15)</f>
        <v>-76</v>
      </c>
      <c r="I56" s="97">
        <f>IF('P5'!J15=0,"",'P5'!J15)</f>
        <v>-76</v>
      </c>
      <c r="J56" s="97">
        <f>IF('P5'!K15=0,"",'P5'!K15)</f>
        <v>80</v>
      </c>
      <c r="K56" s="97" t="str">
        <f>IF('P5'!L15=0,"",'P5'!L15)</f>
        <v>-</v>
      </c>
      <c r="L56" s="97" t="str">
        <f>IF('P5'!M15=0,"",'P5'!M15)</f>
        <v>-</v>
      </c>
      <c r="M56" s="97">
        <f>IF('P5'!N15=0,"",'P5'!N15)</f>
        <v>70</v>
      </c>
      <c r="N56" s="97">
        <f>IF('P5'!O15=0,"",'P5'!O15)</f>
        <v>80</v>
      </c>
      <c r="O56" s="97">
        <f>IF('P5'!P15=0,"",'P5'!P15)</f>
        <v>150</v>
      </c>
      <c r="P56" s="94">
        <f>IF('P5'!Q15=0,"",'P5'!Q15)</f>
        <v>176.46142803127967</v>
      </c>
    </row>
    <row r="57" spans="1:16" s="102" customFormat="1" ht="27.75" x14ac:dyDescent="0.4">
      <c r="A57" s="89">
        <v>4</v>
      </c>
      <c r="B57" s="189" t="s">
        <v>65</v>
      </c>
      <c r="C57" s="189"/>
      <c r="D57" s="189"/>
      <c r="E57" s="189"/>
      <c r="F57" s="189"/>
      <c r="G57" s="132"/>
      <c r="H57" s="132"/>
      <c r="I57" s="132"/>
      <c r="J57" s="132"/>
      <c r="K57" s="132"/>
      <c r="L57" s="132"/>
      <c r="M57" s="96"/>
      <c r="N57" s="96"/>
      <c r="O57" s="96"/>
      <c r="P57" s="107">
        <f>IF(P61="",SUM(P58:P61),(SUM(P58:P61)-MIN(P58:P61)))</f>
        <v>673.736044161976</v>
      </c>
    </row>
    <row r="58" spans="1:16" s="99" customFormat="1" ht="18.75" x14ac:dyDescent="0.3">
      <c r="A58" s="90"/>
      <c r="B58" s="91">
        <f>IF('P4'!A12="","",'P4'!A12)</f>
        <v>85</v>
      </c>
      <c r="C58" s="94">
        <f>IF('P4'!B12="","",'P4'!B12)</f>
        <v>81.739999999999995</v>
      </c>
      <c r="D58" s="91" t="str">
        <f>IF('P4'!C12="","",'P4'!C12)</f>
        <v>UM</v>
      </c>
      <c r="E58" s="92">
        <f>IF('P4'!D12="","",'P4'!D12)</f>
        <v>37645</v>
      </c>
      <c r="F58" s="93" t="str">
        <f>IF('P4'!F12="","",'P4'!F12)</f>
        <v>Mathias Dale</v>
      </c>
      <c r="G58" s="97">
        <f>IF('P4'!H12=0,"",'P4'!H12)</f>
        <v>54</v>
      </c>
      <c r="H58" s="97">
        <f>IF('P4'!I12=0,"",'P4'!I12)</f>
        <v>59</v>
      </c>
      <c r="I58" s="97">
        <f>IF('P4'!J12=0,"",'P4'!J12)</f>
        <v>-62</v>
      </c>
      <c r="J58" s="97">
        <f>IF('P4'!K12=0,"",'P4'!K12)</f>
        <v>65</v>
      </c>
      <c r="K58" s="97">
        <f>IF('P4'!L12=0,"",'P4'!L12)</f>
        <v>70</v>
      </c>
      <c r="L58" s="97">
        <f>IF('P4'!M12=0,"",'P4'!M12)</f>
        <v>75</v>
      </c>
      <c r="M58" s="97">
        <f>IF('P4'!N12=0,"",'P4'!N12)</f>
        <v>59</v>
      </c>
      <c r="N58" s="97">
        <f>IF('P4'!O12=0,"",'P4'!O12)</f>
        <v>75</v>
      </c>
      <c r="O58" s="97">
        <f>IF('P4'!P12=0,"",'P4'!P12)</f>
        <v>134</v>
      </c>
      <c r="P58" s="94">
        <f>IF('P4'!Q12=0,"",'P4'!Q12)</f>
        <v>163.35644540662062</v>
      </c>
    </row>
    <row r="59" spans="1:16" s="99" customFormat="1" ht="18.75" x14ac:dyDescent="0.3">
      <c r="A59" s="90"/>
      <c r="B59" s="91">
        <f>IF('P4'!A14="","",'P4'!A14)</f>
        <v>85</v>
      </c>
      <c r="C59" s="94">
        <f>IF('P4'!B14="","",'P4'!B14)</f>
        <v>77.22</v>
      </c>
      <c r="D59" s="91" t="str">
        <f>IF('P4'!C14="","",'P4'!C14)</f>
        <v>UM</v>
      </c>
      <c r="E59" s="92">
        <f>IF('P4'!D14="","",'P4'!D14)</f>
        <v>36748</v>
      </c>
      <c r="F59" s="93" t="str">
        <f>IF('P4'!F14="","",'P4'!F14)</f>
        <v>Bent Andre Midtbø</v>
      </c>
      <c r="G59" s="97">
        <f>IF('P4'!H14=0,"",'P4'!H14)</f>
        <v>48</v>
      </c>
      <c r="H59" s="97">
        <f>IF('P4'!I14=0,"",'P4'!I14)</f>
        <v>-53</v>
      </c>
      <c r="I59" s="97">
        <f>IF('P4'!J14=0,"",'P4'!J14)</f>
        <v>55</v>
      </c>
      <c r="J59" s="97">
        <f>IF('P4'!K14=0,"",'P4'!K14)</f>
        <v>70</v>
      </c>
      <c r="K59" s="97">
        <f>IF('P4'!L14=0,"",'P4'!L14)</f>
        <v>76</v>
      </c>
      <c r="L59" s="97">
        <f>IF('P4'!M14=0,"",'P4'!M14)</f>
        <v>81</v>
      </c>
      <c r="M59" s="97">
        <f>IF('P4'!N14=0,"",'P4'!N14)</f>
        <v>55</v>
      </c>
      <c r="N59" s="97">
        <f>IF('P4'!O14=0,"",'P4'!O14)</f>
        <v>81</v>
      </c>
      <c r="O59" s="97">
        <f>IF('P4'!P14=0,"",'P4'!P14)</f>
        <v>136</v>
      </c>
      <c r="P59" s="94">
        <f>IF('P4'!Q14=0,"",'P4'!Q14)</f>
        <v>170.99043732293308</v>
      </c>
    </row>
    <row r="60" spans="1:16" s="99" customFormat="1" ht="18.75" x14ac:dyDescent="0.3">
      <c r="A60" s="90"/>
      <c r="B60" s="91">
        <f>IF('P5'!A10="","",'P5'!A10)</f>
        <v>94</v>
      </c>
      <c r="C60" s="94">
        <f>IF('P5'!B10="","",'P5'!B10)</f>
        <v>90.32</v>
      </c>
      <c r="D60" s="91" t="str">
        <f>IF('P5'!C10="","",'P5'!C10)</f>
        <v>JM</v>
      </c>
      <c r="E60" s="92">
        <f>IF('P5'!D10="","",'P5'!D10)</f>
        <v>36029</v>
      </c>
      <c r="F60" s="93" t="str">
        <f>IF('P5'!F10="","",'P5'!F10)</f>
        <v>Ole-Kristoffer Sørland</v>
      </c>
      <c r="G60" s="97">
        <f>IF('P5'!H10=0,"",'P5'!H10)</f>
        <v>80</v>
      </c>
      <c r="H60" s="97">
        <f>IF('P5'!I10=0,"",'P5'!I10)</f>
        <v>86</v>
      </c>
      <c r="I60" s="97">
        <f>IF('P5'!J10=0,"",'P5'!J10)</f>
        <v>-90</v>
      </c>
      <c r="J60" s="97">
        <f>IF('P5'!K10=0,"",'P5'!K10)</f>
        <v>95</v>
      </c>
      <c r="K60" s="97" t="str">
        <f>IF('P5'!L10=0,"",'P5'!L10)</f>
        <v>-</v>
      </c>
      <c r="L60" s="97" t="str">
        <f>IF('P5'!M10=0,"",'P5'!M10)</f>
        <v>-</v>
      </c>
      <c r="M60" s="97">
        <f>IF('P5'!N10=0,"",'P5'!N10)</f>
        <v>86</v>
      </c>
      <c r="N60" s="97">
        <f>IF('P5'!O10=0,"",'P5'!O10)</f>
        <v>95</v>
      </c>
      <c r="O60" s="97">
        <f>IF('P5'!P10=0,"",'P5'!P10)</f>
        <v>181</v>
      </c>
      <c r="P60" s="94">
        <f>IF('P5'!Q10=0,"",'P5'!Q10)</f>
        <v>210.15422921735708</v>
      </c>
    </row>
    <row r="61" spans="1:16" s="99" customFormat="1" ht="18.75" x14ac:dyDescent="0.3">
      <c r="A61" s="90"/>
      <c r="B61" s="91">
        <f>IF('P5'!A14="","",'P5'!A14)</f>
        <v>62</v>
      </c>
      <c r="C61" s="94">
        <f>IF('P5'!B14="","",'P5'!B14)</f>
        <v>61.44</v>
      </c>
      <c r="D61" s="91" t="str">
        <f>IF('P5'!C14="","",'P5'!C14)</f>
        <v>UM</v>
      </c>
      <c r="E61" s="92">
        <f>IF('P5'!D14="","",'P5'!D14)</f>
        <v>36529</v>
      </c>
      <c r="F61" s="93" t="str">
        <f>IF('P5'!F14="","",'P5'!F14)</f>
        <v>Robert Andre Moldestad</v>
      </c>
      <c r="G61" s="97">
        <f>IF('P5'!H14=0,"",'P5'!H14)</f>
        <v>89</v>
      </c>
      <c r="H61" s="97">
        <f>IF('P5'!I14=0,"",'P5'!I14)</f>
        <v>-93</v>
      </c>
      <c r="I61" s="97">
        <f>IF('P5'!J14=0,"",'P5'!J14)</f>
        <v>-96</v>
      </c>
      <c r="J61" s="97">
        <f>IF('P5'!K14=0,"",'P5'!K14)</f>
        <v>-112</v>
      </c>
      <c r="K61" s="97">
        <f>IF('P5'!L14=0,"",'P5'!L14)</f>
        <v>112</v>
      </c>
      <c r="L61" s="97">
        <f>IF('P5'!M14=0,"",'P5'!M14)</f>
        <v>-117</v>
      </c>
      <c r="M61" s="97">
        <f>IF('P5'!N14=0,"",'P5'!N14)</f>
        <v>89</v>
      </c>
      <c r="N61" s="97">
        <f>IF('P5'!O14=0,"",'P5'!O14)</f>
        <v>112</v>
      </c>
      <c r="O61" s="97">
        <f>IF('P5'!P14=0,"",'P5'!P14)</f>
        <v>201</v>
      </c>
      <c r="P61" s="94">
        <f>IF('P5'!Q14=0,"",'P5'!Q14)</f>
        <v>292.59137762168581</v>
      </c>
    </row>
    <row r="62" spans="1:16" ht="14.1" customHeight="1" x14ac:dyDescent="0.25">
      <c r="A62" s="40"/>
      <c r="B62" s="40"/>
      <c r="C62" s="106"/>
      <c r="D62" s="40"/>
      <c r="E62" s="42"/>
      <c r="F62" s="105"/>
      <c r="G62" s="105"/>
      <c r="H62" s="105"/>
      <c r="I62" s="105"/>
      <c r="J62" s="105"/>
      <c r="K62" s="105"/>
      <c r="L62" s="105"/>
      <c r="M62" s="95"/>
      <c r="N62" s="95"/>
      <c r="O62" s="95"/>
      <c r="P62" s="106"/>
    </row>
    <row r="63" spans="1:16" s="45" customFormat="1" ht="27" x14ac:dyDescent="0.35">
      <c r="A63" s="196" t="s">
        <v>51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</row>
    <row r="64" spans="1:16" ht="14.1" customHeight="1" x14ac:dyDescent="0.25">
      <c r="A64" s="40"/>
      <c r="B64" s="40"/>
      <c r="C64" s="106"/>
      <c r="D64" s="40"/>
      <c r="E64" s="42"/>
      <c r="F64" s="105"/>
      <c r="G64" s="105"/>
      <c r="H64" s="105"/>
      <c r="I64" s="105"/>
      <c r="J64" s="105"/>
      <c r="K64" s="105"/>
      <c r="L64" s="105"/>
      <c r="M64" s="95"/>
      <c r="N64" s="95"/>
      <c r="O64" s="95"/>
      <c r="P64" s="106"/>
    </row>
    <row r="65" spans="1:16" s="102" customFormat="1" ht="27.75" x14ac:dyDescent="0.4">
      <c r="A65" s="103">
        <v>1</v>
      </c>
      <c r="B65" s="194" t="s">
        <v>62</v>
      </c>
      <c r="C65" s="194"/>
      <c r="D65" s="194"/>
      <c r="E65" s="194"/>
      <c r="F65" s="194"/>
      <c r="G65" s="133"/>
      <c r="H65" s="133"/>
      <c r="I65" s="133"/>
      <c r="J65" s="133"/>
      <c r="K65" s="133"/>
      <c r="L65" s="133"/>
      <c r="M65" s="104"/>
      <c r="N65" s="104"/>
      <c r="O65" s="104"/>
      <c r="P65" s="131">
        <f>SUM(P66:P68)</f>
        <v>491.3747820346922</v>
      </c>
    </row>
    <row r="66" spans="1:16" s="99" customFormat="1" ht="18.75" x14ac:dyDescent="0.3">
      <c r="A66" s="90"/>
      <c r="B66" s="91">
        <f>IF('P6'!A10="","",'P6'!A10)</f>
        <v>75</v>
      </c>
      <c r="C66" s="94">
        <f>IF('P6'!B10="","",'P6'!B10)</f>
        <v>74.84</v>
      </c>
      <c r="D66" s="91" t="str">
        <f>IF('P6'!C10="","",'P6'!C10)</f>
        <v>UK</v>
      </c>
      <c r="E66" s="92">
        <f>IF('P6'!D10="","",'P6'!D10)</f>
        <v>36972</v>
      </c>
      <c r="F66" s="93" t="str">
        <f>IF('P6'!F10="","",'P6'!F10)</f>
        <v>Oda Marie Myklebust</v>
      </c>
      <c r="G66" s="97">
        <f>IF('P6'!H10=0,"",'P6'!H10)</f>
        <v>40</v>
      </c>
      <c r="H66" s="97">
        <f>IF('P6'!I10=0,"",'P6'!I10)</f>
        <v>43</v>
      </c>
      <c r="I66" s="97">
        <f>IF('P6'!J10=0,"",'P6'!J10)</f>
        <v>45</v>
      </c>
      <c r="J66" s="97">
        <f>IF('P6'!K10=0,"",'P6'!K10)</f>
        <v>60</v>
      </c>
      <c r="K66" s="97">
        <f>IF('P6'!L10=0,"",'P6'!L10)</f>
        <v>-62</v>
      </c>
      <c r="L66" s="97">
        <f>IF('P6'!M10=0,"",'P6'!M10)</f>
        <v>63</v>
      </c>
      <c r="M66" s="97">
        <f>IF('P6'!N10=0,"",'P6'!N10)</f>
        <v>45</v>
      </c>
      <c r="N66" s="97">
        <f>IF('P6'!O10=0,"",'P6'!O10)</f>
        <v>63</v>
      </c>
      <c r="O66" s="97">
        <f>IF('P6'!P10=0,"",'P6'!P10)</f>
        <v>108</v>
      </c>
      <c r="P66" s="94">
        <f>IF('P6'!Q10=0,"",'P6'!Q10)</f>
        <v>129.46329904557771</v>
      </c>
    </row>
    <row r="67" spans="1:16" s="99" customFormat="1" ht="18.75" x14ac:dyDescent="0.3">
      <c r="A67" s="90"/>
      <c r="B67" s="91">
        <f>IF('P6'!A15="","",'P6'!A15)</f>
        <v>63</v>
      </c>
      <c r="C67" s="94">
        <f>IF('P6'!B15="","",'P6'!B15)</f>
        <v>59.4</v>
      </c>
      <c r="D67" s="91" t="str">
        <f>IF('P6'!C15="","",'P6'!C15)</f>
        <v>UK</v>
      </c>
      <c r="E67" s="92">
        <f>IF('P6'!D15="","",'P6'!D15)</f>
        <v>36931</v>
      </c>
      <c r="F67" s="93" t="str">
        <f>IF('P6'!F15="","",'P6'!F15)</f>
        <v>Hedda Hauge Aasgård</v>
      </c>
      <c r="G67" s="97">
        <f>IF('P6'!H15=0,"",'P6'!H15)</f>
        <v>40</v>
      </c>
      <c r="H67" s="97">
        <f>IF('P6'!I15=0,"",'P6'!I15)</f>
        <v>43</v>
      </c>
      <c r="I67" s="97">
        <f>IF('P6'!J15=0,"",'P6'!J15)</f>
        <v>45</v>
      </c>
      <c r="J67" s="97">
        <f>IF('P6'!K15=0,"",'P6'!K15)</f>
        <v>60</v>
      </c>
      <c r="K67" s="97">
        <f>IF('P6'!L15=0,"",'P6'!L15)</f>
        <v>63</v>
      </c>
      <c r="L67" s="97">
        <f>IF('P6'!M15=0,"",'P6'!M15)</f>
        <v>66</v>
      </c>
      <c r="M67" s="97">
        <f>IF('P6'!N15=0,"",'P6'!N15)</f>
        <v>45</v>
      </c>
      <c r="N67" s="97">
        <f>IF('P6'!O15=0,"",'P6'!O15)</f>
        <v>66</v>
      </c>
      <c r="O67" s="97">
        <f>IF('P6'!P15=0,"",'P6'!P15)</f>
        <v>111</v>
      </c>
      <c r="P67" s="94">
        <f>IF('P6'!Q15=0,"",'P6'!Q15)</f>
        <v>153.61019709159751</v>
      </c>
    </row>
    <row r="68" spans="1:16" s="99" customFormat="1" ht="18" customHeight="1" x14ac:dyDescent="0.3">
      <c r="A68" s="90"/>
      <c r="B68" s="91">
        <f>IF('P6'!A20="","",'P6'!A20)</f>
        <v>53</v>
      </c>
      <c r="C68" s="94">
        <f>IF('P6'!B20="","",'P6'!B20)</f>
        <v>51.08</v>
      </c>
      <c r="D68" s="91" t="str">
        <f>IF('P6'!C20="","",'P6'!C20)</f>
        <v>UK</v>
      </c>
      <c r="E68" s="92">
        <f>IF('P6'!D20="","",'P6'!D20)</f>
        <v>36561</v>
      </c>
      <c r="F68" s="93" t="str">
        <f>IF('P6'!F20="","",'P6'!F20)</f>
        <v>Tiril Boge</v>
      </c>
      <c r="G68" s="97">
        <f>IF('P6'!H20=0,"",'P6'!H20)</f>
        <v>54</v>
      </c>
      <c r="H68" s="97">
        <f>IF('P6'!I20=0,"",'P6'!I20)</f>
        <v>57</v>
      </c>
      <c r="I68" s="97">
        <f>IF('P6'!J20=0,"",'P6'!J20)</f>
        <v>60</v>
      </c>
      <c r="J68" s="97">
        <f>IF('P6'!K20=0,"",'P6'!K20)</f>
        <v>68</v>
      </c>
      <c r="K68" s="97">
        <f>IF('P6'!L20=0,"",'P6'!L20)</f>
        <v>71</v>
      </c>
      <c r="L68" s="97">
        <f>IF('P6'!M20=0,"",'P6'!M20)</f>
        <v>74</v>
      </c>
      <c r="M68" s="97">
        <f>IF('P6'!N20=0,"",'P6'!N20)</f>
        <v>60</v>
      </c>
      <c r="N68" s="97">
        <f>IF('P6'!O20=0,"",'P6'!O20)</f>
        <v>74</v>
      </c>
      <c r="O68" s="97">
        <f>IF('P6'!P20=0,"",'P6'!P20)</f>
        <v>134</v>
      </c>
      <c r="P68" s="94">
        <f>IF('P6'!Q20=0,"",'P6'!Q20)</f>
        <v>208.30128589751698</v>
      </c>
    </row>
    <row r="69" spans="1:16" s="102" customFormat="1" ht="27.75" x14ac:dyDescent="0.4">
      <c r="A69" s="103">
        <v>2</v>
      </c>
      <c r="B69" s="194" t="s">
        <v>61</v>
      </c>
      <c r="C69" s="194"/>
      <c r="D69" s="194"/>
      <c r="E69" s="194"/>
      <c r="F69" s="194"/>
      <c r="G69" s="133"/>
      <c r="H69" s="133"/>
      <c r="I69" s="133"/>
      <c r="J69" s="133"/>
      <c r="K69" s="133"/>
      <c r="L69" s="133"/>
      <c r="M69" s="104"/>
      <c r="N69" s="104"/>
      <c r="O69" s="104"/>
      <c r="P69" s="131">
        <f>IF(P73="",SUM(P70:P73),(SUM(P70:P73)-MIN(P70:P73)))</f>
        <v>482.7356363728087</v>
      </c>
    </row>
    <row r="70" spans="1:16" s="99" customFormat="1" ht="18.75" x14ac:dyDescent="0.3">
      <c r="A70" s="90"/>
      <c r="B70" s="91">
        <f>IF('P6'!A9="","",'P6'!A9)</f>
        <v>75</v>
      </c>
      <c r="C70" s="94">
        <f>IF('P6'!B9="","",'P6'!B9)</f>
        <v>70.58</v>
      </c>
      <c r="D70" s="91" t="str">
        <f>IF('P6'!C9="","",'P6'!C9)</f>
        <v>UK</v>
      </c>
      <c r="E70" s="92">
        <f>IF('P6'!D9="","",'P6'!D9)</f>
        <v>37889</v>
      </c>
      <c r="F70" s="93" t="str">
        <f>IF('P6'!F9="","",'P6'!F9)</f>
        <v>Camilla Eie</v>
      </c>
      <c r="G70" s="97">
        <f>IF('P6'!H9=0,"",'P6'!H9)</f>
        <v>-32</v>
      </c>
      <c r="H70" s="97">
        <f>IF('P6'!I9=0,"",'P6'!I9)</f>
        <v>32</v>
      </c>
      <c r="I70" s="97">
        <f>IF('P6'!J9=0,"",'P6'!J9)</f>
        <v>-34</v>
      </c>
      <c r="J70" s="97">
        <f>IF('P6'!K9=0,"",'P6'!K9)</f>
        <v>40</v>
      </c>
      <c r="K70" s="97">
        <f>IF('P6'!L9=0,"",'P6'!L9)</f>
        <v>-44</v>
      </c>
      <c r="L70" s="97" t="str">
        <f>IF('P6'!M9=0,"",'P6'!M9)</f>
        <v>-</v>
      </c>
      <c r="M70" s="97">
        <f>IF('P6'!N9=0,"",'P6'!N9)</f>
        <v>32</v>
      </c>
      <c r="N70" s="97">
        <f>IF('P6'!O9=0,"",'P6'!O9)</f>
        <v>40</v>
      </c>
      <c r="O70" s="97">
        <f>IF('P6'!P9=0,"",'P6'!P9)</f>
        <v>72</v>
      </c>
      <c r="P70" s="94">
        <f>IF('P6'!Q9=0,"",'P6'!Q9)</f>
        <v>89.15908676205288</v>
      </c>
    </row>
    <row r="71" spans="1:16" s="99" customFormat="1" ht="18.75" x14ac:dyDescent="0.3">
      <c r="A71" s="90"/>
      <c r="B71" s="91">
        <f>IF('P6'!A13="","",'P6'!A13)</f>
        <v>58</v>
      </c>
      <c r="C71" s="94">
        <f>IF('P6'!B13="","",'P6'!B13)</f>
        <v>55.08</v>
      </c>
      <c r="D71" s="91" t="str">
        <f>IF('P6'!C13="","",'P6'!C13)</f>
        <v>UK</v>
      </c>
      <c r="E71" s="92">
        <f>IF('P6'!D13="","",'P6'!D13)</f>
        <v>38296</v>
      </c>
      <c r="F71" s="93" t="str">
        <f>IF('P6'!F13="","",'P6'!F13)</f>
        <v>Agathe Skuggedal</v>
      </c>
      <c r="G71" s="97">
        <f>IF('P6'!H13=0,"",'P6'!H13)</f>
        <v>31</v>
      </c>
      <c r="H71" s="97">
        <f>IF('P6'!I13=0,"",'P6'!I13)</f>
        <v>33</v>
      </c>
      <c r="I71" s="97">
        <f>IF('P6'!J13=0,"",'P6'!J13)</f>
        <v>35</v>
      </c>
      <c r="J71" s="97">
        <f>IF('P6'!K13=0,"",'P6'!K13)</f>
        <v>41</v>
      </c>
      <c r="K71" s="97">
        <f>IF('P6'!L13=0,"",'P6'!L13)</f>
        <v>43</v>
      </c>
      <c r="L71" s="97">
        <f>IF('P6'!M13=0,"",'P6'!M13)</f>
        <v>-45</v>
      </c>
      <c r="M71" s="97">
        <f>IF('P6'!N13=0,"",'P6'!N13)</f>
        <v>35</v>
      </c>
      <c r="N71" s="97">
        <f>IF('P6'!O13=0,"",'P6'!O13)</f>
        <v>43</v>
      </c>
      <c r="O71" s="97">
        <f>IF('P6'!P13=0,"",'P6'!P13)</f>
        <v>78</v>
      </c>
      <c r="P71" s="94">
        <f>IF('P6'!Q13=0,"",'P6'!Q13)</f>
        <v>114.15432136590316</v>
      </c>
    </row>
    <row r="72" spans="1:16" s="99" customFormat="1" ht="18.75" x14ac:dyDescent="0.3">
      <c r="A72" s="90"/>
      <c r="B72" s="91">
        <f>IF('P6'!A17="","",'P6'!A17)</f>
        <v>69</v>
      </c>
      <c r="C72" s="94">
        <f>IF('P6'!B17="","",'P6'!B17)</f>
        <v>64.88</v>
      </c>
      <c r="D72" s="91" t="str">
        <f>IF('P6'!C17="","",'P6'!C17)</f>
        <v>UK</v>
      </c>
      <c r="E72" s="92">
        <f>IF('P6'!D17="","",'P6'!D17)</f>
        <v>36912</v>
      </c>
      <c r="F72" s="93" t="str">
        <f>IF('P6'!F17="","",'P6'!F17)</f>
        <v>Sofie Prytz Løwer</v>
      </c>
      <c r="G72" s="97">
        <f>IF('P6'!H17=0,"",'P6'!H17)</f>
        <v>-62</v>
      </c>
      <c r="H72" s="97">
        <f>IF('P6'!I17=0,"",'P6'!I17)</f>
        <v>62</v>
      </c>
      <c r="I72" s="97">
        <f>IF('P6'!J17=0,"",'P6'!J17)</f>
        <v>65</v>
      </c>
      <c r="J72" s="97">
        <f>IF('P6'!K17=0,"",'P6'!K17)</f>
        <v>71</v>
      </c>
      <c r="K72" s="97">
        <f>IF('P6'!L17=0,"",'P6'!L17)</f>
        <v>74</v>
      </c>
      <c r="L72" s="97">
        <f>IF('P6'!M17=0,"",'P6'!M17)</f>
        <v>76</v>
      </c>
      <c r="M72" s="97">
        <f>IF('P6'!N17=0,"",'P6'!N17)</f>
        <v>65</v>
      </c>
      <c r="N72" s="97">
        <f>IF('P6'!O17=0,"",'P6'!O17)</f>
        <v>76</v>
      </c>
      <c r="O72" s="97">
        <f>IF('P6'!P17=0,"",'P6'!P17)</f>
        <v>141</v>
      </c>
      <c r="P72" s="94">
        <f>IF('P6'!Q17=0,"",'P6'!Q17)</f>
        <v>183.80682038490215</v>
      </c>
    </row>
    <row r="73" spans="1:16" s="99" customFormat="1" ht="18.75" x14ac:dyDescent="0.3">
      <c r="A73" s="90"/>
      <c r="B73" s="91">
        <f>IF('P6'!A18="","",'P6'!A18)</f>
        <v>58</v>
      </c>
      <c r="C73" s="94">
        <f>IF('P6'!B18="","",'P6'!B18)</f>
        <v>56.08</v>
      </c>
      <c r="D73" s="91" t="str">
        <f>IF('P6'!C18="","",'P6'!C18)</f>
        <v>UK</v>
      </c>
      <c r="E73" s="92">
        <f>IF('P6'!D18="","",'P6'!D18)</f>
        <v>36902</v>
      </c>
      <c r="F73" s="93" t="str">
        <f>IF('P6'!F18="","",'P6'!F18)</f>
        <v>Helene Skuggedal</v>
      </c>
      <c r="G73" s="97">
        <f>IF('P6'!H18=0,"",'P6'!H18)</f>
        <v>52</v>
      </c>
      <c r="H73" s="97">
        <f>IF('P6'!I18=0,"",'P6'!I18)</f>
        <v>54</v>
      </c>
      <c r="I73" s="97">
        <f>IF('P6'!J18=0,"",'P6'!J18)</f>
        <v>-56</v>
      </c>
      <c r="J73" s="97">
        <f>IF('P6'!K18=0,"",'P6'!K18)</f>
        <v>74</v>
      </c>
      <c r="K73" s="97">
        <f>IF('P6'!L18=0,"",'P6'!L18)</f>
        <v>-78</v>
      </c>
      <c r="L73" s="97">
        <f>IF('P6'!M18=0,"",'P6'!M18)</f>
        <v>-80</v>
      </c>
      <c r="M73" s="97">
        <f>IF('P6'!N18=0,"",'P6'!N18)</f>
        <v>54</v>
      </c>
      <c r="N73" s="97">
        <f>IF('P6'!O18=0,"",'P6'!O18)</f>
        <v>74</v>
      </c>
      <c r="O73" s="97">
        <f>IF('P6'!P18=0,"",'P6'!P18)</f>
        <v>128</v>
      </c>
      <c r="P73" s="94">
        <f>IF('P6'!Q18=0,"",'P6'!Q18)</f>
        <v>184.77449462200335</v>
      </c>
    </row>
    <row r="74" spans="1:16" s="102" customFormat="1" ht="27.75" x14ac:dyDescent="0.4">
      <c r="A74" s="103">
        <v>3</v>
      </c>
      <c r="B74" s="194" t="s">
        <v>65</v>
      </c>
      <c r="C74" s="194"/>
      <c r="D74" s="194"/>
      <c r="E74" s="194"/>
      <c r="F74" s="194"/>
      <c r="G74" s="133"/>
      <c r="H74" s="133"/>
      <c r="I74" s="133"/>
      <c r="J74" s="133"/>
      <c r="K74" s="133"/>
      <c r="L74" s="133"/>
      <c r="M74" s="104"/>
      <c r="N74" s="104"/>
      <c r="O74" s="104"/>
      <c r="P74" s="131">
        <f>SUM(P76:P78)</f>
        <v>395.71113502452465</v>
      </c>
    </row>
    <row r="75" spans="1:16" s="99" customFormat="1" ht="18.75" x14ac:dyDescent="0.3">
      <c r="A75" s="90"/>
      <c r="B75" s="91">
        <f>IF('P6'!A11="","",'P6'!A11)</f>
        <v>63</v>
      </c>
      <c r="C75" s="94">
        <f>IF('P6'!B11="","",'P6'!B11)</f>
        <v>58.5</v>
      </c>
      <c r="D75" s="91" t="str">
        <f>IF('P6'!C11="","",'P6'!C11)</f>
        <v>UK</v>
      </c>
      <c r="E75" s="92">
        <f>IF('P6'!D11="","",'P6'!D11)</f>
        <v>36772</v>
      </c>
      <c r="F75" s="93" t="str">
        <f>IF('P6'!F11="","",'P6'!F11)</f>
        <v>Kristine Strøm</v>
      </c>
      <c r="G75" s="97">
        <f>IF('P6'!H11=0,"",'P6'!H11)</f>
        <v>-29</v>
      </c>
      <c r="H75" s="97">
        <f>IF('P6'!I11=0,"",'P6'!I11)</f>
        <v>-31</v>
      </c>
      <c r="I75" s="97">
        <f>IF('P6'!J11=0,"",'P6'!J11)</f>
        <v>-31</v>
      </c>
      <c r="J75" s="97">
        <f>IF('P6'!K11=0,"",'P6'!K11)</f>
        <v>35</v>
      </c>
      <c r="K75" s="97">
        <f>IF('P6'!L11=0,"",'P6'!L11)</f>
        <v>40</v>
      </c>
      <c r="L75" s="97">
        <f>IF('P6'!M11=0,"",'P6'!M11)</f>
        <v>-44</v>
      </c>
      <c r="M75" s="97" t="str">
        <f>IF('P6'!N11=0,"",'P6'!N11)</f>
        <v/>
      </c>
      <c r="N75" s="97">
        <f>IF('P6'!O11=0,"",'P6'!O11)</f>
        <v>40</v>
      </c>
      <c r="O75" s="97" t="str">
        <f>IF('P6'!P11=0,"",'P6'!P11)</f>
        <v/>
      </c>
      <c r="P75" s="94" t="str">
        <f>IF('P6'!Q11=0,"",'P6'!Q11)</f>
        <v/>
      </c>
    </row>
    <row r="76" spans="1:16" s="99" customFormat="1" ht="18.75" x14ac:dyDescent="0.3">
      <c r="A76" s="90"/>
      <c r="B76" s="91" t="str">
        <f>IF('P6'!A14="","",'P6'!A14)</f>
        <v>+75</v>
      </c>
      <c r="C76" s="94">
        <f>IF('P6'!B14="","",'P6'!B14)</f>
        <v>76.900000000000006</v>
      </c>
      <c r="D76" s="91" t="str">
        <f>IF('P6'!C14="","",'P6'!C14)</f>
        <v>UK</v>
      </c>
      <c r="E76" s="92">
        <f>IF('P6'!D14="","",'P6'!D14)</f>
        <v>36638</v>
      </c>
      <c r="F76" s="93" t="str">
        <f>IF('P6'!F14="","",'P6'!F14)</f>
        <v>Kristina Støfring</v>
      </c>
      <c r="G76" s="97">
        <f>IF('P6'!H14=0,"",'P6'!H14)</f>
        <v>32</v>
      </c>
      <c r="H76" s="97">
        <f>IF('P6'!I14=0,"",'P6'!I14)</f>
        <v>-37</v>
      </c>
      <c r="I76" s="97">
        <f>IF('P6'!J14=0,"",'P6'!J14)</f>
        <v>39</v>
      </c>
      <c r="J76" s="97">
        <f>IF('P6'!K14=0,"",'P6'!K14)</f>
        <v>45</v>
      </c>
      <c r="K76" s="97">
        <f>IF('P6'!L14=0,"",'P6'!L14)</f>
        <v>52</v>
      </c>
      <c r="L76" s="97">
        <f>IF('P6'!M14=0,"",'P6'!M14)</f>
        <v>-57</v>
      </c>
      <c r="M76" s="97">
        <f>IF('P6'!N14=0,"",'P6'!N14)</f>
        <v>39</v>
      </c>
      <c r="N76" s="97">
        <f>IF('P6'!O14=0,"",'P6'!O14)</f>
        <v>52</v>
      </c>
      <c r="O76" s="97">
        <f>IF('P6'!P14=0,"",'P6'!P14)</f>
        <v>91</v>
      </c>
      <c r="P76" s="94">
        <f>IF('P6'!Q14=0,"",'P6'!Q14)</f>
        <v>107.55257402290161</v>
      </c>
    </row>
    <row r="77" spans="1:16" s="99" customFormat="1" ht="18.75" x14ac:dyDescent="0.3">
      <c r="A77" s="90"/>
      <c r="B77" s="91">
        <f>IF('P6'!A19="","",'P6'!A19)</f>
        <v>58</v>
      </c>
      <c r="C77" s="94">
        <f>IF('P6'!B19="","",'P6'!B19)</f>
        <v>56.54</v>
      </c>
      <c r="D77" s="91" t="str">
        <f>IF('P6'!C19="","",'P6'!C19)</f>
        <v>UK</v>
      </c>
      <c r="E77" s="92">
        <f>IF('P6'!D19="","",'P6'!D19)</f>
        <v>37315</v>
      </c>
      <c r="F77" s="93" t="str">
        <f>IF('P6'!F19="","",'P6'!F19)</f>
        <v>Julia Jordanger Loen</v>
      </c>
      <c r="G77" s="97">
        <f>IF('P6'!H19=0,"",'P6'!H19)</f>
        <v>-45</v>
      </c>
      <c r="H77" s="97">
        <f>IF('P6'!I19=0,"",'P6'!I19)</f>
        <v>45</v>
      </c>
      <c r="I77" s="97">
        <f>IF('P6'!J19=0,"",'P6'!J19)</f>
        <v>-48</v>
      </c>
      <c r="J77" s="97">
        <f>IF('P6'!K19=0,"",'P6'!K19)</f>
        <v>56</v>
      </c>
      <c r="K77" s="97">
        <f>IF('P6'!L19=0,"",'P6'!L19)</f>
        <v>-60</v>
      </c>
      <c r="L77" s="97">
        <f>IF('P6'!M19=0,"",'P6'!M19)</f>
        <v>60</v>
      </c>
      <c r="M77" s="97">
        <f>IF('P6'!N19=0,"",'P6'!N19)</f>
        <v>45</v>
      </c>
      <c r="N77" s="97">
        <f>IF('P6'!O19=0,"",'P6'!O19)</f>
        <v>60</v>
      </c>
      <c r="O77" s="97">
        <f>IF('P6'!P19=0,"",'P6'!P19)</f>
        <v>105</v>
      </c>
      <c r="P77" s="94">
        <f>IF('P6'!Q19=0,"",'P6'!Q19)</f>
        <v>150.64299190425095</v>
      </c>
    </row>
    <row r="78" spans="1:16" s="99" customFormat="1" ht="18.75" x14ac:dyDescent="0.3">
      <c r="A78" s="90"/>
      <c r="B78" s="91">
        <f>IF('P6'!A21="","",'P6'!A21)</f>
        <v>75</v>
      </c>
      <c r="C78" s="94">
        <f>IF('P6'!B21="","",'P6'!B21)</f>
        <v>71.64</v>
      </c>
      <c r="D78" s="91" t="str">
        <f>IF('P6'!C21="","",'P6'!C21)</f>
        <v>UK</v>
      </c>
      <c r="E78" s="92">
        <f>IF('P6'!D21="","",'P6'!D21)</f>
        <v>36700</v>
      </c>
      <c r="F78" s="93" t="str">
        <f>IF('P6'!F21="","",'P6'!F21)</f>
        <v>Vilde Sårheim</v>
      </c>
      <c r="G78" s="97">
        <f>IF('P6'!H21=0,"",'P6'!H21)</f>
        <v>48</v>
      </c>
      <c r="H78" s="97">
        <f>IF('P6'!I21=0,"",'P6'!I21)</f>
        <v>52</v>
      </c>
      <c r="I78" s="97" t="str">
        <f>IF('P6'!J21=0,"",'P6'!J21)</f>
        <v>-</v>
      </c>
      <c r="J78" s="97">
        <f>IF('P6'!K21=0,"",'P6'!K21)</f>
        <v>55</v>
      </c>
      <c r="K78" s="97">
        <f>IF('P6'!L21=0,"",'P6'!L21)</f>
        <v>60</v>
      </c>
      <c r="L78" s="97" t="str">
        <f>IF('P6'!M21=0,"",'P6'!M21)</f>
        <v>-</v>
      </c>
      <c r="M78" s="97">
        <f>IF('P6'!N21=0,"",'P6'!N21)</f>
        <v>52</v>
      </c>
      <c r="N78" s="97">
        <f>IF('P6'!O21=0,"",'P6'!O21)</f>
        <v>60</v>
      </c>
      <c r="O78" s="97">
        <f>IF('P6'!P21=0,"",'P6'!P21)</f>
        <v>112</v>
      </c>
      <c r="P78" s="94">
        <f>IF('P6'!Q21=0,"",'P6'!Q21)</f>
        <v>137.51556909737215</v>
      </c>
    </row>
    <row r="79" spans="1:16" s="45" customFormat="1" ht="27" x14ac:dyDescent="0.35">
      <c r="A79" s="193" t="s">
        <v>52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</row>
    <row r="80" spans="1:16" ht="14.1" customHeight="1" x14ac:dyDescent="0.25">
      <c r="A80" s="40"/>
      <c r="B80" s="40"/>
      <c r="C80" s="106"/>
      <c r="D80" s="40"/>
      <c r="E80" s="42"/>
      <c r="F80" s="105"/>
      <c r="G80" s="105"/>
      <c r="H80" s="105"/>
      <c r="I80" s="105"/>
      <c r="J80" s="105"/>
      <c r="K80" s="105"/>
      <c r="L80" s="105"/>
      <c r="M80" s="95"/>
      <c r="N80" s="95"/>
      <c r="O80" s="95"/>
      <c r="P80" s="106"/>
    </row>
    <row r="81" spans="1:16" s="102" customFormat="1" ht="27.75" x14ac:dyDescent="0.4">
      <c r="A81" s="89">
        <v>1</v>
      </c>
      <c r="B81" s="189" t="s">
        <v>62</v>
      </c>
      <c r="C81" s="189"/>
      <c r="D81" s="189"/>
      <c r="E81" s="189"/>
      <c r="F81" s="189"/>
      <c r="G81" s="139"/>
      <c r="H81" s="139"/>
      <c r="I81" s="139"/>
      <c r="J81" s="139"/>
      <c r="K81" s="139"/>
      <c r="L81" s="139"/>
      <c r="M81" s="96"/>
      <c r="N81" s="96"/>
      <c r="O81" s="96"/>
      <c r="P81" s="107">
        <f>SUM(P82:P84)</f>
        <v>760.49075378800933</v>
      </c>
    </row>
    <row r="82" spans="1:16" s="99" customFormat="1" ht="18.75" x14ac:dyDescent="0.3">
      <c r="A82" s="90"/>
      <c r="B82" s="91">
        <f>IF('P7'!A13="","",'P7'!A13)</f>
        <v>85</v>
      </c>
      <c r="C82" s="94">
        <f>IF('P7'!B13="","",'P7'!B13)</f>
        <v>78.260000000000005</v>
      </c>
      <c r="D82" s="91" t="str">
        <f>IF('P7'!C13="","",'P7'!C13)</f>
        <v>UM</v>
      </c>
      <c r="E82" s="92">
        <f>IF('P7'!D13="","",'P7'!D13)</f>
        <v>36946</v>
      </c>
      <c r="F82" s="93" t="str">
        <f>IF('P7'!F13="","",'P7'!F13)</f>
        <v>Håkon Eik Litland</v>
      </c>
      <c r="G82" s="97">
        <f>IF('P7'!H13=0,"",'P7'!H13)</f>
        <v>77</v>
      </c>
      <c r="H82" s="97">
        <f>IF('P7'!I13=0,"",'P7'!I13)</f>
        <v>82</v>
      </c>
      <c r="I82" s="97">
        <f>IF('P7'!J13=0,"",'P7'!J13)</f>
        <v>90</v>
      </c>
      <c r="J82" s="97">
        <f>IF('P7'!K13=0,"",'P7'!K13)</f>
        <v>89</v>
      </c>
      <c r="K82" s="97">
        <f>IF('P7'!L13=0,"",'P7'!L13)</f>
        <v>95</v>
      </c>
      <c r="L82" s="97">
        <f>IF('P7'!M13=0,"",'P7'!M13)</f>
        <v>-100</v>
      </c>
      <c r="M82" s="97">
        <f>IF('P7'!N13=0,"",'P7'!N13)</f>
        <v>90</v>
      </c>
      <c r="N82" s="97">
        <f>IF('P7'!O13=0,"",'P7'!O13)</f>
        <v>95</v>
      </c>
      <c r="O82" s="97">
        <f>IF('P7'!P13=0,"",'P7'!P13)</f>
        <v>185</v>
      </c>
      <c r="P82" s="94">
        <f>IF('P7'!Q13=0,"",'P7'!Q13)</f>
        <v>230.8690461394452</v>
      </c>
    </row>
    <row r="83" spans="1:16" s="99" customFormat="1" ht="18.75" x14ac:dyDescent="0.3">
      <c r="A83" s="90"/>
      <c r="B83" s="91" t="str">
        <f>IF('P8'!A12="","",'P8'!A12)</f>
        <v>+94</v>
      </c>
      <c r="C83" s="94">
        <f>IF('P8'!B12="","",'P8'!B12)</f>
        <v>103.26</v>
      </c>
      <c r="D83" s="91" t="str">
        <f>IF('P8'!C12="","",'P8'!C12)</f>
        <v>UM</v>
      </c>
      <c r="E83" s="92">
        <f>IF('P8'!D12="","",'P8'!D12)</f>
        <v>36608</v>
      </c>
      <c r="F83" s="93" t="str">
        <f>IF('P8'!F12="","",'P8'!F12)</f>
        <v>Kristen Brosvik</v>
      </c>
      <c r="G83" s="97">
        <f>IF('P8'!H12=0,"",'P8'!H12)</f>
        <v>90</v>
      </c>
      <c r="H83" s="97">
        <f>IF('P8'!I12=0,"",'P8'!I12)</f>
        <v>95</v>
      </c>
      <c r="I83" s="97">
        <f>IF('P8'!J12=0,"",'P8'!J12)</f>
        <v>-100</v>
      </c>
      <c r="J83" s="97">
        <f>IF('P8'!K12=0,"",'P8'!K12)</f>
        <v>115</v>
      </c>
      <c r="K83" s="97">
        <f>IF('P8'!L12=0,"",'P8'!L12)</f>
        <v>125</v>
      </c>
      <c r="L83" s="97">
        <f>IF('P8'!M12=0,"",'P8'!M12)</f>
        <v>-135</v>
      </c>
      <c r="M83" s="97">
        <f>IF('P8'!N12=0,"",'P8'!N12)</f>
        <v>95</v>
      </c>
      <c r="N83" s="97">
        <f>IF('P8'!O12=0,"",'P8'!O12)</f>
        <v>125</v>
      </c>
      <c r="O83" s="97">
        <f>IF('P8'!P12=0,"",'P8'!P12)</f>
        <v>220</v>
      </c>
      <c r="P83" s="94">
        <f>IF('P8'!Q12=0,"",'P8'!Q12)</f>
        <v>241.86371527131124</v>
      </c>
    </row>
    <row r="84" spans="1:16" s="99" customFormat="1" ht="18.75" x14ac:dyDescent="0.3">
      <c r="A84" s="90"/>
      <c r="B84" s="91">
        <f>IF('P8'!A16="","",'P8'!A16)</f>
        <v>62</v>
      </c>
      <c r="C84" s="94">
        <f>IF('P8'!B16="","",'P8'!B16)</f>
        <v>60.72</v>
      </c>
      <c r="D84" s="91" t="str">
        <f>IF('P8'!C16="","",'P8'!C16)</f>
        <v>UM</v>
      </c>
      <c r="E84" s="92">
        <f>IF('P8'!D16="","",'P8'!D16)</f>
        <v>36879</v>
      </c>
      <c r="F84" s="93" t="str">
        <f>IF('P8'!F16="","",'P8'!F16)</f>
        <v>Marcus Bratli</v>
      </c>
      <c r="G84" s="97">
        <f>IF('P8'!H16=0,"",'P8'!H16)</f>
        <v>88</v>
      </c>
      <c r="H84" s="97">
        <f>IF('P8'!I16=0,"",'P8'!I16)</f>
        <v>-93</v>
      </c>
      <c r="I84" s="97">
        <f>IF('P8'!J16=0,"",'P8'!J16)</f>
        <v>-96</v>
      </c>
      <c r="J84" s="97">
        <f>IF('P8'!K16=0,"",'P8'!K16)</f>
        <v>108</v>
      </c>
      <c r="K84" s="97">
        <f>IF('P8'!L16=0,"",'P8'!L16)</f>
        <v>-118</v>
      </c>
      <c r="L84" s="97">
        <f>IF('P8'!M16=0,"",'P8'!M16)</f>
        <v>-118</v>
      </c>
      <c r="M84" s="97">
        <f>IF('P8'!N16=0,"",'P8'!N16)</f>
        <v>88</v>
      </c>
      <c r="N84" s="97">
        <f>IF('P8'!O16=0,"",'P8'!O16)</f>
        <v>108</v>
      </c>
      <c r="O84" s="97">
        <f>IF('P8'!P16=0,"",'P8'!P16)</f>
        <v>196</v>
      </c>
      <c r="P84" s="94">
        <f>IF('P8'!Q16=0,"",'P8'!Q16)</f>
        <v>287.75799237725289</v>
      </c>
    </row>
    <row r="85" spans="1:16" s="102" customFormat="1" ht="27.75" x14ac:dyDescent="0.4">
      <c r="A85" s="89">
        <v>2</v>
      </c>
      <c r="B85" s="189" t="s">
        <v>67</v>
      </c>
      <c r="C85" s="189"/>
      <c r="D85" s="189"/>
      <c r="E85" s="189"/>
      <c r="F85" s="189"/>
      <c r="G85" s="139"/>
      <c r="H85" s="139"/>
      <c r="I85" s="139"/>
      <c r="J85" s="139"/>
      <c r="K85" s="139"/>
      <c r="L85" s="139"/>
      <c r="M85" s="96"/>
      <c r="N85" s="96"/>
      <c r="O85" s="96"/>
      <c r="P85" s="107">
        <f>SUM(P86:P88)</f>
        <v>666.63336820514246</v>
      </c>
    </row>
    <row r="86" spans="1:16" s="99" customFormat="1" ht="18.75" x14ac:dyDescent="0.3">
      <c r="A86" s="90"/>
      <c r="B86" s="91">
        <f>IF('P7'!A10="","",'P7'!A10)</f>
        <v>69</v>
      </c>
      <c r="C86" s="94">
        <f>IF('P7'!B10="","",'P7'!B10)</f>
        <v>64.900000000000006</v>
      </c>
      <c r="D86" s="91" t="str">
        <f>IF('P7'!C10="","",'P7'!C10)</f>
        <v>"UK"</v>
      </c>
      <c r="E86" s="92">
        <f>IF('P7'!D10="","",'P7'!D10)</f>
        <v>36778</v>
      </c>
      <c r="F86" s="93" t="str">
        <f>IF('P7'!F10="","",'P7'!F10)</f>
        <v>Solveig Helene Smistad</v>
      </c>
      <c r="G86" s="97">
        <f>IF('P7'!H10=0,"",'P7'!H10)</f>
        <v>55</v>
      </c>
      <c r="H86" s="97">
        <f>IF('P7'!I10=0,"",'P7'!I10)</f>
        <v>59</v>
      </c>
      <c r="I86" s="97">
        <f>IF('P7'!J10=0,"",'P7'!J10)</f>
        <v>-62</v>
      </c>
      <c r="J86" s="97">
        <f>IF('P7'!K10=0,"",'P7'!K10)</f>
        <v>65</v>
      </c>
      <c r="K86" s="97">
        <f>IF('P7'!L10=0,"",'P7'!L10)</f>
        <v>-69</v>
      </c>
      <c r="L86" s="97">
        <f>IF('P7'!M10=0,"",'P7'!M10)</f>
        <v>-69</v>
      </c>
      <c r="M86" s="97">
        <f>IF('P7'!N10=0,"",'P7'!N10)</f>
        <v>59</v>
      </c>
      <c r="N86" s="97">
        <f>IF('P7'!O10=0,"",'P7'!O10)</f>
        <v>65</v>
      </c>
      <c r="O86" s="97">
        <f>IF('P7'!P10=0,"",'P7'!P10)</f>
        <v>124</v>
      </c>
      <c r="P86" s="94">
        <f>IF('P7'!Q10=0,"",'P7'!Q10)</f>
        <v>173.70407973016978</v>
      </c>
    </row>
    <row r="87" spans="1:16" s="99" customFormat="1" ht="18.75" x14ac:dyDescent="0.3">
      <c r="A87" s="90"/>
      <c r="B87" s="91">
        <f>IF('P8'!A9="","",'P8'!A9)</f>
        <v>69</v>
      </c>
      <c r="C87" s="94">
        <f>IF('P8'!B9="","",'P8'!B9)</f>
        <v>63.42</v>
      </c>
      <c r="D87" s="91" t="str">
        <f>IF('P8'!C9="","",'P8'!C9)</f>
        <v>UM</v>
      </c>
      <c r="E87" s="92">
        <f>IF('P8'!D9="","",'P8'!D9)</f>
        <v>37220</v>
      </c>
      <c r="F87" s="93" t="str">
        <f>IF('P8'!F9="","",'P8'!F9)</f>
        <v>Aron Süssmann</v>
      </c>
      <c r="G87" s="97">
        <f>IF('P8'!H9=0,"",'P8'!H9)</f>
        <v>75</v>
      </c>
      <c r="H87" s="97">
        <f>IF('P8'!I9=0,"",'P8'!I9)</f>
        <v>80</v>
      </c>
      <c r="I87" s="97">
        <f>IF('P8'!J9=0,"",'P8'!J9)</f>
        <v>-82</v>
      </c>
      <c r="J87" s="97">
        <f>IF('P8'!K9=0,"",'P8'!K9)</f>
        <v>88</v>
      </c>
      <c r="K87" s="97">
        <f>IF('P8'!L9=0,"",'P8'!L9)</f>
        <v>92</v>
      </c>
      <c r="L87" s="97">
        <f>IF('P8'!M9=0,"",'P8'!M9)</f>
        <v>-94</v>
      </c>
      <c r="M87" s="97">
        <f>IF('P8'!N9=0,"",'P8'!N9)</f>
        <v>80</v>
      </c>
      <c r="N87" s="97">
        <f>IF('P8'!O9=0,"",'P8'!O9)</f>
        <v>92</v>
      </c>
      <c r="O87" s="97">
        <f>IF('P8'!P9=0,"",'P8'!P9)</f>
        <v>172</v>
      </c>
      <c r="P87" s="94">
        <f>IF('P8'!Q9=0,"",'P8'!Q9)</f>
        <v>244.81003134299769</v>
      </c>
    </row>
    <row r="88" spans="1:16" s="99" customFormat="1" ht="18.75" x14ac:dyDescent="0.3">
      <c r="A88" s="90"/>
      <c r="B88" s="91">
        <f>IF('P8'!A15="","",'P8'!A15)</f>
        <v>77</v>
      </c>
      <c r="C88" s="94">
        <f>IF('P8'!B15="","",'P8'!B15)</f>
        <v>76.98</v>
      </c>
      <c r="D88" s="91" t="str">
        <f>IF('P8'!C15="","",'P8'!C15)</f>
        <v>UM</v>
      </c>
      <c r="E88" s="92">
        <f>IF('P8'!D15="","",'P8'!D15)</f>
        <v>37186</v>
      </c>
      <c r="F88" s="93" t="str">
        <f>IF('P8'!F15="","",'P8'!F15)</f>
        <v>Torgeir A. H. Bentsen</v>
      </c>
      <c r="G88" s="97">
        <f>IF('P8'!H15=0,"",'P8'!H15)</f>
        <v>80</v>
      </c>
      <c r="H88" s="97">
        <f>IF('P8'!I15=0,"",'P8'!I15)</f>
        <v>87</v>
      </c>
      <c r="I88" s="97">
        <f>IF('P8'!J15=0,"",'P8'!J15)</f>
        <v>-93</v>
      </c>
      <c r="J88" s="97">
        <f>IF('P8'!K15=0,"",'P8'!K15)</f>
        <v>105</v>
      </c>
      <c r="K88" s="97">
        <f>IF('P8'!L15=0,"",'P8'!L15)</f>
        <v>-110</v>
      </c>
      <c r="L88" s="97">
        <f>IF('P8'!M15=0,"",'P8'!M15)</f>
        <v>110</v>
      </c>
      <c r="M88" s="97">
        <f>IF('P8'!N15=0,"",'P8'!N15)</f>
        <v>87</v>
      </c>
      <c r="N88" s="97">
        <f>IF('P8'!O15=0,"",'P8'!O15)</f>
        <v>110</v>
      </c>
      <c r="O88" s="97">
        <f>IF('P8'!P15=0,"",'P8'!P15)</f>
        <v>197</v>
      </c>
      <c r="P88" s="94">
        <f>IF('P8'!Q15=0,"",'P8'!Q15)</f>
        <v>248.11925713197502</v>
      </c>
    </row>
    <row r="89" spans="1:16" s="102" customFormat="1" ht="27.75" x14ac:dyDescent="0.4">
      <c r="A89" s="89">
        <v>3</v>
      </c>
      <c r="B89" s="189" t="s">
        <v>66</v>
      </c>
      <c r="C89" s="189"/>
      <c r="D89" s="189"/>
      <c r="E89" s="189"/>
      <c r="F89" s="189"/>
      <c r="G89" s="132"/>
      <c r="H89" s="132"/>
      <c r="I89" s="132"/>
      <c r="J89" s="132"/>
      <c r="K89" s="132"/>
      <c r="L89" s="132"/>
      <c r="M89" s="96"/>
      <c r="N89" s="96"/>
      <c r="O89" s="96"/>
      <c r="P89" s="107">
        <f>IF(P93="",SUM(P90:P93),(SUM(P90:P93)-MIN(P90:P93)))</f>
        <v>663.32798205507038</v>
      </c>
    </row>
    <row r="90" spans="1:16" s="99" customFormat="1" ht="18.75" x14ac:dyDescent="0.3">
      <c r="A90" s="90"/>
      <c r="B90" s="91" t="str">
        <f>IF('P7'!A11="","",'P7'!A11)</f>
        <v>+94</v>
      </c>
      <c r="C90" s="94">
        <f>IF('P7'!B11="","",'P7'!B11)</f>
        <v>99.66</v>
      </c>
      <c r="D90" s="91" t="str">
        <f>IF('P7'!C11="","",'P7'!C11)</f>
        <v>UM</v>
      </c>
      <c r="E90" s="92">
        <f>IF('P7'!D11="","",'P7'!D11)</f>
        <v>37684</v>
      </c>
      <c r="F90" s="93" t="str">
        <f>IF('P7'!F11="","",'P7'!F11)</f>
        <v>Aaron Johnsen</v>
      </c>
      <c r="G90" s="97">
        <f>IF('P7'!H11=0,"",'P7'!H11)</f>
        <v>42</v>
      </c>
      <c r="H90" s="97">
        <f>IF('P7'!I11=0,"",'P7'!I11)</f>
        <v>46</v>
      </c>
      <c r="I90" s="97">
        <f>IF('P7'!J11=0,"",'P7'!J11)</f>
        <v>50</v>
      </c>
      <c r="J90" s="97">
        <f>IF('P7'!K11=0,"",'P7'!K11)</f>
        <v>70</v>
      </c>
      <c r="K90" s="97">
        <f>IF('P7'!L11=0,"",'P7'!L11)</f>
        <v>-75</v>
      </c>
      <c r="L90" s="97">
        <f>IF('P7'!M11=0,"",'P7'!M11)</f>
        <v>-75</v>
      </c>
      <c r="M90" s="97">
        <f>IF('P7'!N11=0,"",'P7'!N11)</f>
        <v>50</v>
      </c>
      <c r="N90" s="97">
        <f>IF('P7'!O11=0,"",'P7'!O11)</f>
        <v>70</v>
      </c>
      <c r="O90" s="97">
        <f>IF('P7'!P11=0,"",'P7'!P11)</f>
        <v>120</v>
      </c>
      <c r="P90" s="94">
        <f>IF('P7'!Q11=0,"",'P7'!Q11)</f>
        <v>133.68739243047006</v>
      </c>
    </row>
    <row r="91" spans="1:16" s="99" customFormat="1" ht="18.75" x14ac:dyDescent="0.3">
      <c r="A91" s="90"/>
      <c r="B91" s="91">
        <f>IF('P7'!A14="","",'P7'!A14)</f>
        <v>85</v>
      </c>
      <c r="C91" s="94">
        <f>IF('P7'!B14="","",'P7'!B14)</f>
        <v>78.66</v>
      </c>
      <c r="D91" s="91" t="str">
        <f>IF('P7'!C14="","",'P7'!C14)</f>
        <v>UM</v>
      </c>
      <c r="E91" s="92">
        <f>IF('P7'!D14="","",'P7'!D14)</f>
        <v>37160</v>
      </c>
      <c r="F91" s="93" t="str">
        <f>IF('P7'!F14="","",'P7'!F14)</f>
        <v>Remy Aune</v>
      </c>
      <c r="G91" s="97">
        <f>IF('P7'!H14=0,"",'P7'!H14)</f>
        <v>-67</v>
      </c>
      <c r="H91" s="97">
        <f>IF('P7'!I14=0,"",'P7'!I14)</f>
        <v>-67</v>
      </c>
      <c r="I91" s="97">
        <f>IF('P7'!J14=0,"",'P7'!J14)</f>
        <v>67</v>
      </c>
      <c r="J91" s="97">
        <f>IF('P7'!K14=0,"",'P7'!K14)</f>
        <v>82</v>
      </c>
      <c r="K91" s="97">
        <f>IF('P7'!L14=0,"",'P7'!L14)</f>
        <v>86</v>
      </c>
      <c r="L91" s="97">
        <f>IF('P7'!M14=0,"",'P7'!M14)</f>
        <v>88</v>
      </c>
      <c r="M91" s="97">
        <f>IF('P7'!N14=0,"",'P7'!N14)</f>
        <v>67</v>
      </c>
      <c r="N91" s="97">
        <f>IF('P7'!O14=0,"",'P7'!O14)</f>
        <v>88</v>
      </c>
      <c r="O91" s="97">
        <f>IF('P7'!P14=0,"",'P7'!P14)</f>
        <v>155</v>
      </c>
      <c r="P91" s="94">
        <f>IF('P7'!Q14=0,"",'P7'!Q14)</f>
        <v>192.88812638733793</v>
      </c>
    </row>
    <row r="92" spans="1:16" s="99" customFormat="1" ht="18.75" x14ac:dyDescent="0.3">
      <c r="A92" s="90"/>
      <c r="B92" s="91">
        <f>IF('P8'!A11="","",'P8'!A11)</f>
        <v>94</v>
      </c>
      <c r="C92" s="94">
        <f>IF('P8'!B11="","",'P8'!B11)</f>
        <v>87.9</v>
      </c>
      <c r="D92" s="91" t="str">
        <f>IF('P8'!C11="","",'P8'!C11)</f>
        <v>UM</v>
      </c>
      <c r="E92" s="92">
        <f>IF('P8'!D11="","",'P8'!D11)</f>
        <v>37217</v>
      </c>
      <c r="F92" s="93" t="str">
        <f>IF('P8'!F11="","",'P8'!F11)</f>
        <v>Mikal Olaus Akseth</v>
      </c>
      <c r="G92" s="97">
        <f>IF('P8'!H11=0,"",'P8'!H11)</f>
        <v>-70</v>
      </c>
      <c r="H92" s="97">
        <f>IF('P8'!I11=0,"",'P8'!I11)</f>
        <v>-72</v>
      </c>
      <c r="I92" s="97">
        <f>IF('P8'!J11=0,"",'P8'!J11)</f>
        <v>72</v>
      </c>
      <c r="J92" s="97">
        <f>IF('P8'!K11=0,"",'P8'!K11)</f>
        <v>90</v>
      </c>
      <c r="K92" s="97">
        <f>IF('P8'!L11=0,"",'P8'!L11)</f>
        <v>95</v>
      </c>
      <c r="L92" s="97">
        <f>IF('P8'!M11=0,"",'P8'!M11)</f>
        <v>-100</v>
      </c>
      <c r="M92" s="97">
        <f>IF('P8'!N11=0,"",'P8'!N11)</f>
        <v>72</v>
      </c>
      <c r="N92" s="97">
        <f>IF('P8'!O11=0,"",'P8'!O11)</f>
        <v>95</v>
      </c>
      <c r="O92" s="97">
        <f>IF('P8'!P11=0,"",'P8'!P11)</f>
        <v>167</v>
      </c>
      <c r="P92" s="94">
        <f>IF('P8'!Q11=0,"",'P8'!Q11)</f>
        <v>196.35461830661222</v>
      </c>
    </row>
    <row r="93" spans="1:16" s="99" customFormat="1" ht="18.75" x14ac:dyDescent="0.3">
      <c r="A93" s="90"/>
      <c r="B93" s="91">
        <f>IF('P8'!A17="","",'P8'!A17)</f>
        <v>62</v>
      </c>
      <c r="C93" s="94">
        <f>IF('P8'!B17="","",'P8'!B17)</f>
        <v>60.86</v>
      </c>
      <c r="D93" s="91" t="str">
        <f>IF('P8'!C17="","",'P8'!C17)</f>
        <v>UM</v>
      </c>
      <c r="E93" s="92">
        <f>IF('P8'!D17="","",'P8'!D17)</f>
        <v>36793</v>
      </c>
      <c r="F93" s="93" t="str">
        <f>IF('P8'!F17="","",'P8'!F17)</f>
        <v>Kim Aleksander Kværnø</v>
      </c>
      <c r="G93" s="97">
        <f>IF('P8'!H17=0,"",'P8'!H17)</f>
        <v>78</v>
      </c>
      <c r="H93" s="97">
        <f>IF('P8'!I17=0,"",'P8'!I17)</f>
        <v>82</v>
      </c>
      <c r="I93" s="97">
        <f>IF('P8'!J17=0,"",'P8'!J17)</f>
        <v>85</v>
      </c>
      <c r="J93" s="97">
        <f>IF('P8'!K17=0,"",'P8'!K17)</f>
        <v>98</v>
      </c>
      <c r="K93" s="97">
        <f>IF('P8'!L17=0,"",'P8'!L17)</f>
        <v>-102</v>
      </c>
      <c r="L93" s="97">
        <f>IF('P8'!M17=0,"",'P8'!M17)</f>
        <v>102</v>
      </c>
      <c r="M93" s="97">
        <f>IF('P8'!N17=0,"",'P8'!N17)</f>
        <v>85</v>
      </c>
      <c r="N93" s="97">
        <f>IF('P8'!O17=0,"",'P8'!O17)</f>
        <v>102</v>
      </c>
      <c r="O93" s="97">
        <f>IF('P8'!P17=0,"",'P8'!P17)</f>
        <v>187</v>
      </c>
      <c r="P93" s="94">
        <f>IF('P8'!Q17=0,"",'P8'!Q17)</f>
        <v>274.08523736112022</v>
      </c>
    </row>
    <row r="94" spans="1:16" s="102" customFormat="1" ht="27.75" x14ac:dyDescent="0.4">
      <c r="A94" s="89">
        <v>4</v>
      </c>
      <c r="B94" s="189" t="s">
        <v>65</v>
      </c>
      <c r="C94" s="189"/>
      <c r="D94" s="189"/>
      <c r="E94" s="189"/>
      <c r="F94" s="189"/>
      <c r="G94" s="132"/>
      <c r="H94" s="132"/>
      <c r="I94" s="132"/>
      <c r="J94" s="132"/>
      <c r="K94" s="132"/>
      <c r="L94" s="132"/>
      <c r="M94" s="96"/>
      <c r="N94" s="96"/>
      <c r="O94" s="96"/>
      <c r="P94" s="107">
        <f>IF(P98="",SUM(P95:P98),(SUM(P95:P98)-MIN(P95:P98)))</f>
        <v>599.95276212291583</v>
      </c>
    </row>
    <row r="95" spans="1:16" s="99" customFormat="1" ht="18.75" x14ac:dyDescent="0.3">
      <c r="A95" s="90"/>
      <c r="B95" s="91">
        <f>IF('P7'!A9="","",'P7'!A9)</f>
        <v>85</v>
      </c>
      <c r="C95" s="94">
        <f>IF('P7'!B9="","",'P7'!B9)</f>
        <v>78.62</v>
      </c>
      <c r="D95" s="91" t="str">
        <f>IF('P7'!C9="","",'P7'!C9)</f>
        <v>UM</v>
      </c>
      <c r="E95" s="92">
        <f>IF('P7'!D9="","",'P7'!D9)</f>
        <v>36748</v>
      </c>
      <c r="F95" s="93" t="str">
        <f>IF('P7'!F9="","",'P7'!F9)</f>
        <v>Bent Andre Midtbø</v>
      </c>
      <c r="G95" s="97">
        <f>IF('P7'!H9=0,"",'P7'!H9)</f>
        <v>54</v>
      </c>
      <c r="H95" s="97">
        <f>IF('P7'!I9=0,"",'P7'!I9)</f>
        <v>-58</v>
      </c>
      <c r="I95" s="97">
        <f>IF('P7'!J9=0,"",'P7'!J9)</f>
        <v>-58</v>
      </c>
      <c r="J95" s="97">
        <f>IF('P7'!K9=0,"",'P7'!K9)</f>
        <v>75</v>
      </c>
      <c r="K95" s="97">
        <f>IF('P7'!L9=0,"",'P7'!L9)</f>
        <v>-82</v>
      </c>
      <c r="L95" s="97">
        <f>IF('P7'!M9=0,"",'P7'!M9)</f>
        <v>-85</v>
      </c>
      <c r="M95" s="97">
        <f>IF('P7'!N9=0,"",'P7'!N9)</f>
        <v>54</v>
      </c>
      <c r="N95" s="97">
        <f>IF('P7'!O9=0,"",'P7'!O9)</f>
        <v>75</v>
      </c>
      <c r="O95" s="97">
        <f>IF('P7'!P9=0,"",'P7'!P9)</f>
        <v>129</v>
      </c>
      <c r="P95" s="94">
        <f>IF('P7'!Q9=0,"",'P7'!Q9)</f>
        <v>160.57757528649418</v>
      </c>
    </row>
    <row r="96" spans="1:16" s="99" customFormat="1" ht="18.75" x14ac:dyDescent="0.3">
      <c r="A96" s="90"/>
      <c r="B96" s="91">
        <f>IF('P7'!A15="","",'P7'!A15)</f>
        <v>85</v>
      </c>
      <c r="C96" s="94">
        <f>IF('P7'!B15="","",'P7'!B15)</f>
        <v>82.58</v>
      </c>
      <c r="D96" s="91" t="str">
        <f>IF('P7'!C15="","",'P7'!C15)</f>
        <v>UM</v>
      </c>
      <c r="E96" s="92">
        <f>IF('P7'!D15="","",'P7'!D15)</f>
        <v>37645</v>
      </c>
      <c r="F96" s="93" t="str">
        <f>IF('P7'!F15="","",'P7'!F15)</f>
        <v>Mathias Dale</v>
      </c>
      <c r="G96" s="97">
        <f>IF('P7'!H15=0,"",'P7'!H15)</f>
        <v>54</v>
      </c>
      <c r="H96" s="97">
        <f>IF('P7'!I15=0,"",'P7'!I15)</f>
        <v>-60</v>
      </c>
      <c r="I96" s="97">
        <f>IF('P7'!J15=0,"",'P7'!J15)</f>
        <v>60</v>
      </c>
      <c r="J96" s="97">
        <f>IF('P7'!K15=0,"",'P7'!K15)</f>
        <v>68</v>
      </c>
      <c r="K96" s="97">
        <f>IF('P7'!L15=0,"",'P7'!L15)</f>
        <v>-73</v>
      </c>
      <c r="L96" s="97">
        <f>IF('P7'!M15=0,"",'P7'!M15)</f>
        <v>-73</v>
      </c>
      <c r="M96" s="97">
        <f>IF('P7'!N15=0,"",'P7'!N15)</f>
        <v>60</v>
      </c>
      <c r="N96" s="97">
        <f>IF('P7'!O15=0,"",'P7'!O15)</f>
        <v>68</v>
      </c>
      <c r="O96" s="97">
        <f>IF('P7'!P15=0,"",'P7'!P15)</f>
        <v>128</v>
      </c>
      <c r="P96" s="94">
        <f>IF('P7'!Q15=0,"",'P7'!Q15)</f>
        <v>155.21567575755608</v>
      </c>
    </row>
    <row r="97" spans="1:16" s="99" customFormat="1" ht="18.75" x14ac:dyDescent="0.3">
      <c r="A97" s="90"/>
      <c r="B97" s="91">
        <f>IF('P8'!A10="","",'P8'!A10)</f>
        <v>75</v>
      </c>
      <c r="C97" s="94">
        <f>IF('P8'!B10="","",'P8'!B10)</f>
        <v>71.64</v>
      </c>
      <c r="D97" s="91" t="str">
        <f>IF('P8'!C10="","",'P8'!C10)</f>
        <v>"UK"</v>
      </c>
      <c r="E97" s="92">
        <f>IF('P8'!D10="","",'P8'!D10)</f>
        <v>36700</v>
      </c>
      <c r="F97" s="93" t="str">
        <f>IF('P8'!F10="","",'P8'!F10)</f>
        <v>Vilde Sårheim</v>
      </c>
      <c r="G97" s="97">
        <f>IF('P8'!H10=0,"",'P8'!H10)</f>
        <v>50</v>
      </c>
      <c r="H97" s="97">
        <f>IF('P8'!I10=0,"",'P8'!I10)</f>
        <v>54</v>
      </c>
      <c r="I97" s="97">
        <f>IF('P8'!J10=0,"",'P8'!J10)</f>
        <v>-56</v>
      </c>
      <c r="J97" s="97">
        <f>IF('P8'!K10=0,"",'P8'!K10)</f>
        <v>60</v>
      </c>
      <c r="K97" s="97">
        <f>IF('P8'!L10=0,"",'P8'!L10)</f>
        <v>-65</v>
      </c>
      <c r="L97" s="97">
        <f>IF('P8'!M10=0,"",'P8'!M10)</f>
        <v>-69</v>
      </c>
      <c r="M97" s="97">
        <f>IF('P8'!N10=0,"",'P8'!N10)</f>
        <v>54</v>
      </c>
      <c r="N97" s="97">
        <f>IF('P8'!O10=0,"",'P8'!O10)</f>
        <v>60</v>
      </c>
      <c r="O97" s="97">
        <f>IF('P8'!P10=0,"",'P8'!P10)</f>
        <v>114</v>
      </c>
      <c r="P97" s="94">
        <f>IF('P8'!Q10=0,"",'P8'!Q10)</f>
        <v>149.79253723662691</v>
      </c>
    </row>
    <row r="98" spans="1:16" s="99" customFormat="1" ht="18.75" x14ac:dyDescent="0.3">
      <c r="A98" s="90"/>
      <c r="B98" s="91">
        <f>IF('P8'!A14="","",'P8'!A14)</f>
        <v>69</v>
      </c>
      <c r="C98" s="94">
        <f>IF('P8'!B14="","",'P8'!B14)</f>
        <v>64.040000000000006</v>
      </c>
      <c r="D98" s="91" t="str">
        <f>IF('P8'!C14="","",'P8'!C14)</f>
        <v>UM</v>
      </c>
      <c r="E98" s="92">
        <f>IF('P8'!D14="","",'P8'!D14)</f>
        <v>36529</v>
      </c>
      <c r="F98" s="93" t="str">
        <f>IF('P8'!F14="","",'P8'!F14)</f>
        <v>Robert Andre Moldestad</v>
      </c>
      <c r="G98" s="97">
        <f>IF('P8'!H14=0,"",'P8'!H14)</f>
        <v>86</v>
      </c>
      <c r="H98" s="97">
        <f>IF('P8'!I14=0,"",'P8'!I14)</f>
        <v>90</v>
      </c>
      <c r="I98" s="97">
        <f>IF('P8'!J14=0,"",'P8'!J14)</f>
        <v>-93</v>
      </c>
      <c r="J98" s="97">
        <f>IF('P8'!K14=0,"",'P8'!K14)</f>
        <v>111</v>
      </c>
      <c r="K98" s="97">
        <f>IF('P8'!L14=0,"",'P8'!L14)</f>
        <v>-115</v>
      </c>
      <c r="L98" s="97">
        <f>IF('P8'!M14=0,"",'P8'!M14)</f>
        <v>-118</v>
      </c>
      <c r="M98" s="97">
        <f>IF('P8'!N14=0,"",'P8'!N14)</f>
        <v>90</v>
      </c>
      <c r="N98" s="97">
        <f>IF('P8'!O14=0,"",'P8'!O14)</f>
        <v>111</v>
      </c>
      <c r="O98" s="97">
        <f>IF('P8'!P14=0,"",'P8'!P14)</f>
        <v>201</v>
      </c>
      <c r="P98" s="94">
        <f>IF('P8'!Q14=0,"",'P8'!Q14)</f>
        <v>284.15951107886559</v>
      </c>
    </row>
    <row r="99" spans="1:16" ht="14.1" customHeight="1" x14ac:dyDescent="0.25">
      <c r="A99" s="40"/>
      <c r="B99" s="40"/>
      <c r="C99" s="106"/>
      <c r="D99" s="40"/>
      <c r="E99" s="42"/>
      <c r="F99" s="105"/>
      <c r="G99" s="105"/>
      <c r="H99" s="105"/>
      <c r="I99" s="105"/>
      <c r="J99" s="105"/>
      <c r="K99" s="105"/>
      <c r="L99" s="105"/>
      <c r="M99" s="95"/>
      <c r="N99" s="95"/>
      <c r="O99" s="95"/>
      <c r="P99" s="106"/>
    </row>
    <row r="100" spans="1:16" s="45" customFormat="1" ht="27" x14ac:dyDescent="0.35">
      <c r="A100" s="196" t="s">
        <v>49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</row>
    <row r="101" spans="1:16" ht="14.1" customHeight="1" x14ac:dyDescent="0.25">
      <c r="A101" s="40"/>
      <c r="B101" s="40"/>
      <c r="C101" s="106"/>
      <c r="D101" s="40"/>
      <c r="E101" s="42"/>
      <c r="F101" s="105"/>
      <c r="G101" s="105"/>
      <c r="H101" s="105"/>
      <c r="I101" s="105"/>
      <c r="J101" s="105"/>
      <c r="K101" s="105"/>
      <c r="L101" s="105"/>
      <c r="M101" s="95"/>
      <c r="N101" s="95"/>
      <c r="O101" s="95"/>
      <c r="P101" s="106"/>
    </row>
    <row r="102" spans="1:16" s="102" customFormat="1" ht="27.75" x14ac:dyDescent="0.4">
      <c r="A102" s="103">
        <v>1</v>
      </c>
      <c r="B102" s="194" t="s">
        <v>68</v>
      </c>
      <c r="C102" s="194"/>
      <c r="D102" s="194"/>
      <c r="E102" s="194"/>
      <c r="F102" s="194"/>
      <c r="G102" s="133"/>
      <c r="H102" s="133"/>
      <c r="I102" s="133"/>
      <c r="J102" s="133"/>
      <c r="K102" s="133"/>
      <c r="L102" s="133"/>
      <c r="M102" s="104"/>
      <c r="N102" s="104"/>
      <c r="O102" s="104"/>
      <c r="P102" s="131">
        <f>IF(P106="",SUM(P103:P106),(SUM(P103:P106)-MIN(P103:P106)))</f>
        <v>716.74399535240411</v>
      </c>
    </row>
    <row r="103" spans="1:16" s="99" customFormat="1" ht="18.75" x14ac:dyDescent="0.3">
      <c r="A103" s="90"/>
      <c r="B103" s="91">
        <f>IF('P9'!A10="","",'P9'!A10)</f>
        <v>75</v>
      </c>
      <c r="C103" s="94">
        <f>IF('P9'!B10="","",'P9'!B10)</f>
        <v>71.06</v>
      </c>
      <c r="D103" s="91" t="str">
        <f>IF('P9'!C10="","",'P9'!C10)</f>
        <v>SK</v>
      </c>
      <c r="E103" s="92">
        <f>IF('P9'!D10="","",'P9'!D10)</f>
        <v>32694</v>
      </c>
      <c r="F103" s="93" t="str">
        <f>IF('P9'!F10="","",'P9'!F10)</f>
        <v>Mariel Rørstadbotnen</v>
      </c>
      <c r="G103" s="97">
        <f>IF('P9'!H10=0,"",'P9'!H10)</f>
        <v>62</v>
      </c>
      <c r="H103" s="97">
        <f>IF('P9'!I10=0,"",'P9'!I10)</f>
        <v>66</v>
      </c>
      <c r="I103" s="97">
        <f>IF('P9'!J10=0,"",'P9'!J10)</f>
        <v>68</v>
      </c>
      <c r="J103" s="97">
        <f>IF('P9'!K10=0,"",'P9'!K10)</f>
        <v>83</v>
      </c>
      <c r="K103" s="97">
        <f>IF('P9'!L10=0,"",'P9'!L10)</f>
        <v>-88</v>
      </c>
      <c r="L103" s="97">
        <f>IF('P9'!M10=0,"",'P9'!M10)</f>
        <v>-88</v>
      </c>
      <c r="M103" s="97">
        <f>IF('P9'!N10=0,"",'P9'!N10)</f>
        <v>68</v>
      </c>
      <c r="N103" s="97">
        <f>IF('P9'!O10=0,"",'P9'!O10)</f>
        <v>83</v>
      </c>
      <c r="O103" s="97">
        <f>IF('P9'!P10=0,"",'P9'!P10)</f>
        <v>151</v>
      </c>
      <c r="P103" s="94">
        <f>IF('P9'!Q10=0,"",'P9'!Q10)</f>
        <v>186.25964181189838</v>
      </c>
    </row>
    <row r="104" spans="1:16" s="99" customFormat="1" ht="18.75" x14ac:dyDescent="0.3">
      <c r="A104" s="90"/>
      <c r="B104" s="91">
        <f>IF('P9'!A14="","",'P9'!A14)</f>
        <v>53</v>
      </c>
      <c r="C104" s="94">
        <f>IF('P9'!B14="","",'P9'!B14)</f>
        <v>52.96</v>
      </c>
      <c r="D104" s="91" t="str">
        <f>IF('P9'!C14="","",'P9'!C14)</f>
        <v>SK</v>
      </c>
      <c r="E104" s="92">
        <f>IF('P9'!D14="","",'P9'!D14)</f>
        <v>33955</v>
      </c>
      <c r="F104" s="93" t="str">
        <f>IF('P9'!F14="","",'P9'!F14)</f>
        <v>Sandra Trædal</v>
      </c>
      <c r="G104" s="97">
        <f>IF('P9'!H14=0,"",'P9'!H14)</f>
        <v>-62</v>
      </c>
      <c r="H104" s="97">
        <f>IF('P9'!I14=0,"",'P9'!I14)</f>
        <v>-62</v>
      </c>
      <c r="I104" s="97">
        <f>IF('P9'!J14=0,"",'P9'!J14)</f>
        <v>62</v>
      </c>
      <c r="J104" s="97">
        <f>IF('P9'!K14=0,"",'P9'!K14)</f>
        <v>82</v>
      </c>
      <c r="K104" s="97">
        <f>IF('P9'!L14=0,"",'P9'!L14)</f>
        <v>85</v>
      </c>
      <c r="L104" s="97">
        <f>IF('P9'!M14=0,"",'P9'!M14)</f>
        <v>87</v>
      </c>
      <c r="M104" s="97">
        <f>IF('P9'!N14=0,"",'P9'!N14)</f>
        <v>62</v>
      </c>
      <c r="N104" s="97">
        <f>IF('P9'!O14=0,"",'P9'!O14)</f>
        <v>87</v>
      </c>
      <c r="O104" s="97">
        <f>IF('P9'!P14=0,"",'P9'!P14)</f>
        <v>149</v>
      </c>
      <c r="P104" s="94">
        <f>IF('P9'!Q14=0,"",'P9'!Q14)</f>
        <v>224.89411091271666</v>
      </c>
    </row>
    <row r="105" spans="1:16" s="99" customFormat="1" ht="18.75" x14ac:dyDescent="0.3">
      <c r="A105" s="90"/>
      <c r="B105" s="91">
        <f>IF('P10'!A9="","",'P10'!A9)</f>
        <v>69</v>
      </c>
      <c r="C105" s="94">
        <f>IF('P10'!B9="","",'P10'!B9)</f>
        <v>63.38</v>
      </c>
      <c r="D105" s="91" t="str">
        <f>IF('P10'!C9="","",'P10'!C9)</f>
        <v>SK</v>
      </c>
      <c r="E105" s="92">
        <f>IF('P10'!D9="","",'P10'!D9)</f>
        <v>33735</v>
      </c>
      <c r="F105" s="93" t="str">
        <f>IF('P10'!F9="","",'P10'!F9)</f>
        <v>Marit Årdalsbakke</v>
      </c>
      <c r="G105" s="97">
        <f>IF('P10'!H9=0,"",'P10'!H9)</f>
        <v>81</v>
      </c>
      <c r="H105" s="97">
        <f>IF('P10'!I9=0,"",'P10'!I9)</f>
        <v>86</v>
      </c>
      <c r="I105" s="97">
        <f>IF('P10'!J9=0,"",'P10'!J9)</f>
        <v>-88</v>
      </c>
      <c r="J105" s="97">
        <f>IF('P10'!K9=0,"",'P10'!K9)</f>
        <v>96</v>
      </c>
      <c r="K105" s="97">
        <f>IF('P10'!L9=0,"",'P10'!L9)</f>
        <v>101</v>
      </c>
      <c r="L105" s="97">
        <f>IF('P10'!M9=0,"",'P10'!M9)</f>
        <v>-103</v>
      </c>
      <c r="M105" s="97">
        <f>IF('P10'!N9=0,"",'P10'!N9)</f>
        <v>86</v>
      </c>
      <c r="N105" s="97">
        <f>IF('P10'!O9=0,"",'P10'!O9)</f>
        <v>101</v>
      </c>
      <c r="O105" s="97">
        <f>IF('P10'!P9=0,"",'P10'!P9)</f>
        <v>187</v>
      </c>
      <c r="P105" s="94">
        <f>IF('P10'!Q9=0,"",'P10'!Q9)</f>
        <v>247.51819768722402</v>
      </c>
    </row>
    <row r="106" spans="1:16" s="99" customFormat="1" ht="18.75" x14ac:dyDescent="0.3">
      <c r="A106" s="90"/>
      <c r="B106" s="91">
        <f>IF('P10'!A14="","",'P10'!A14)</f>
        <v>63</v>
      </c>
      <c r="C106" s="94">
        <f>IF('P10'!B14="","",'P10'!B14)</f>
        <v>61.06</v>
      </c>
      <c r="D106" s="91" t="str">
        <f>IF('P10'!C14="","",'P10'!C14)</f>
        <v>SK</v>
      </c>
      <c r="E106" s="92">
        <f>IF('P10'!D14="","",'P10'!D14)</f>
        <v>32737</v>
      </c>
      <c r="F106" s="93" t="str">
        <f>IF('P10'!F14="","",'P10'!F14)</f>
        <v>Ine Andersson</v>
      </c>
      <c r="G106" s="97">
        <f>IF('P10'!H14=0,"",'P10'!H14)</f>
        <v>78</v>
      </c>
      <c r="H106" s="97">
        <f>IF('P10'!I14=0,"",'P10'!I14)</f>
        <v>-82</v>
      </c>
      <c r="I106" s="97" t="str">
        <f>IF('P10'!J14=0,"",'P10'!J14)</f>
        <v>-</v>
      </c>
      <c r="J106" s="97">
        <f>IF('P10'!K14=0,"",'P10'!K14)</f>
        <v>98</v>
      </c>
      <c r="K106" s="97">
        <f>IF('P10'!L14=0,"",'P10'!L14)</f>
        <v>102</v>
      </c>
      <c r="L106" s="97">
        <f>IF('P10'!M14=0,"",'P10'!M14)</f>
        <v>-109</v>
      </c>
      <c r="M106" s="97">
        <f>IF('P10'!N14=0,"",'P10'!N14)</f>
        <v>78</v>
      </c>
      <c r="N106" s="97">
        <f>IF('P10'!O14=0,"",'P10'!O14)</f>
        <v>102</v>
      </c>
      <c r="O106" s="97">
        <f>IF('P10'!P14=0,"",'P10'!P14)</f>
        <v>180</v>
      </c>
      <c r="P106" s="94">
        <f>IF('P10'!Q14=0,"",'P10'!Q14)</f>
        <v>244.33168675246341</v>
      </c>
    </row>
    <row r="107" spans="1:16" s="102" customFormat="1" ht="27.75" x14ac:dyDescent="0.4">
      <c r="A107" s="103">
        <v>2</v>
      </c>
      <c r="B107" s="194" t="s">
        <v>62</v>
      </c>
      <c r="C107" s="194"/>
      <c r="D107" s="194"/>
      <c r="E107" s="194"/>
      <c r="F107" s="194"/>
      <c r="G107" s="133"/>
      <c r="H107" s="133"/>
      <c r="I107" s="133"/>
      <c r="J107" s="133"/>
      <c r="K107" s="133"/>
      <c r="L107" s="133"/>
      <c r="M107" s="104"/>
      <c r="N107" s="104"/>
      <c r="O107" s="104"/>
      <c r="P107" s="131">
        <f>IF(P111="",SUM(P108:P111),(SUM(P108:P111)-MIN(P108:P111)))</f>
        <v>705.69760916749874</v>
      </c>
    </row>
    <row r="108" spans="1:16" s="99" customFormat="1" ht="18.75" x14ac:dyDescent="0.3">
      <c r="A108" s="90"/>
      <c r="B108" s="91">
        <f>IF('P9'!A12="","",'P9'!A12)</f>
        <v>90</v>
      </c>
      <c r="C108" s="94">
        <f>IF('P9'!B12="","",'P9'!B12)</f>
        <v>75.86</v>
      </c>
      <c r="D108" s="91" t="str">
        <f>IF('P9'!C12="","",'P9'!C12)</f>
        <v>SK</v>
      </c>
      <c r="E108" s="92">
        <f>IF('P9'!D12="","",'P9'!D12)</f>
        <v>31365</v>
      </c>
      <c r="F108" s="93" t="str">
        <f>IF('P9'!F12="","",'P9'!F12)</f>
        <v>Marianne Hasfjord</v>
      </c>
      <c r="G108" s="97">
        <f>IF('P9'!H12=0,"",'P9'!H12)</f>
        <v>72</v>
      </c>
      <c r="H108" s="97">
        <f>IF('P9'!I12=0,"",'P9'!I12)</f>
        <v>76</v>
      </c>
      <c r="I108" s="97">
        <f>IF('P9'!J12=0,"",'P9'!J12)</f>
        <v>-79</v>
      </c>
      <c r="J108" s="97">
        <f>IF('P9'!K12=0,"",'P9'!K12)</f>
        <v>100</v>
      </c>
      <c r="K108" s="97">
        <f>IF('P9'!L12=0,"",'P9'!L12)</f>
        <v>103</v>
      </c>
      <c r="L108" s="97">
        <f>IF('P9'!M12=0,"",'P9'!M12)</f>
        <v>-106</v>
      </c>
      <c r="M108" s="97">
        <f>IF('P9'!N12=0,"",'P9'!N12)</f>
        <v>76</v>
      </c>
      <c r="N108" s="97">
        <f>IF('P9'!O12=0,"",'P9'!O12)</f>
        <v>103</v>
      </c>
      <c r="O108" s="97">
        <f>IF('P9'!P12=0,"",'P9'!P12)</f>
        <v>179</v>
      </c>
      <c r="P108" s="94">
        <f>IF('P9'!Q12=0,"",'P9'!Q12)</f>
        <v>213.05021350537751</v>
      </c>
    </row>
    <row r="109" spans="1:16" s="99" customFormat="1" ht="18.75" x14ac:dyDescent="0.3">
      <c r="A109" s="90"/>
      <c r="B109" s="91">
        <f>IF('P9'!A15="","",'P9'!A15)</f>
        <v>53</v>
      </c>
      <c r="C109" s="94">
        <f>IF('P9'!B15="","",'P9'!B15)</f>
        <v>51.08</v>
      </c>
      <c r="D109" s="91" t="str">
        <f>IF('P9'!C15="","",'P9'!C15)</f>
        <v>UK</v>
      </c>
      <c r="E109" s="92">
        <f>IF('P9'!D15="","",'P9'!D15)</f>
        <v>36561</v>
      </c>
      <c r="F109" s="93" t="str">
        <f>IF('P9'!F15="","",'P9'!F15)</f>
        <v>Tiril Boge</v>
      </c>
      <c r="G109" s="97">
        <f>IF('P9'!H15=0,"",'P9'!H15)</f>
        <v>55</v>
      </c>
      <c r="H109" s="97">
        <f>IF('P9'!I15=0,"",'P9'!I15)</f>
        <v>60</v>
      </c>
      <c r="I109" s="97">
        <f>IF('P9'!J15=0,"",'P9'!J15)</f>
        <v>-65</v>
      </c>
      <c r="J109" s="97">
        <f>IF('P9'!K15=0,"",'P9'!K15)</f>
        <v>68</v>
      </c>
      <c r="K109" s="97">
        <f>IF('P9'!L15=0,"",'P9'!L15)</f>
        <v>72</v>
      </c>
      <c r="L109" s="97">
        <f>IF('P9'!M15=0,"",'P9'!M15)</f>
        <v>-74</v>
      </c>
      <c r="M109" s="97">
        <f>IF('P9'!N15=0,"",'P9'!N15)</f>
        <v>60</v>
      </c>
      <c r="N109" s="97">
        <f>IF('P9'!O15=0,"",'P9'!O15)</f>
        <v>72</v>
      </c>
      <c r="O109" s="97">
        <f>IF('P9'!P15=0,"",'P9'!P15)</f>
        <v>132</v>
      </c>
      <c r="P109" s="94">
        <f>IF('P9'!Q15=0,"",'P9'!Q15)</f>
        <v>205.19231148113613</v>
      </c>
    </row>
    <row r="110" spans="1:16" s="99" customFormat="1" ht="18.75" x14ac:dyDescent="0.3">
      <c r="A110" s="90"/>
      <c r="B110" s="91">
        <f>IF('P10'!A12="","",'P10'!A12)</f>
        <v>53</v>
      </c>
      <c r="C110" s="94">
        <f>IF('P10'!B12="","",'P10'!B12)</f>
        <v>52.32</v>
      </c>
      <c r="D110" s="91" t="str">
        <f>IF('P10'!C12="","",'P10'!C12)</f>
        <v>SK</v>
      </c>
      <c r="E110" s="92">
        <f>IF('P10'!D12="","",'P10'!D12)</f>
        <v>34413</v>
      </c>
      <c r="F110" s="93" t="str">
        <f>IF('P10'!F12="","",'P10'!F12)</f>
        <v>Sarah Hovden Øvsthus</v>
      </c>
      <c r="G110" s="97">
        <f>IF('P10'!H12=0,"",'P10'!H12)</f>
        <v>74</v>
      </c>
      <c r="H110" s="97">
        <f>IF('P10'!I12=0,"",'P10'!I12)</f>
        <v>77</v>
      </c>
      <c r="I110" s="97">
        <f>IF('P10'!J12=0,"",'P10'!J12)</f>
        <v>-79</v>
      </c>
      <c r="J110" s="97">
        <f>IF('P10'!K12=0,"",'P10'!K12)</f>
        <v>96</v>
      </c>
      <c r="K110" s="97">
        <f>IF('P10'!L12=0,"",'P10'!L12)</f>
        <v>-99</v>
      </c>
      <c r="L110" s="97">
        <f>IF('P10'!M12=0,"",'P10'!M12)</f>
        <v>-100</v>
      </c>
      <c r="M110" s="97">
        <f>IF('P10'!N12=0,"",'P10'!N12)</f>
        <v>77</v>
      </c>
      <c r="N110" s="97">
        <f>IF('P10'!O12=0,"",'P10'!O12)</f>
        <v>96</v>
      </c>
      <c r="O110" s="97">
        <f>IF('P10'!P12=0,"",'P10'!P12)</f>
        <v>173</v>
      </c>
      <c r="P110" s="94">
        <f>IF('P10'!Q12=0,"",'P10'!Q12)</f>
        <v>263.68942047867631</v>
      </c>
    </row>
    <row r="111" spans="1:16" s="99" customFormat="1" ht="18.75" x14ac:dyDescent="0.3">
      <c r="A111" s="90"/>
      <c r="B111" s="91">
        <f>IF('P10'!A16="","",'P10'!A16)</f>
        <v>69</v>
      </c>
      <c r="C111" s="94">
        <f>IF('P10'!B16="","",'P10'!B16)</f>
        <v>66.86</v>
      </c>
      <c r="D111" s="91" t="str">
        <f>IF('P10'!C16="","",'P10'!C16)</f>
        <v>SK</v>
      </c>
      <c r="E111" s="92">
        <f>IF('P10'!D16="","",'P10'!D16)</f>
        <v>33690</v>
      </c>
      <c r="F111" s="93" t="str">
        <f>IF('P10'!F16="","",'P10'!F16)</f>
        <v>Janne Skorpen Knudsen</v>
      </c>
      <c r="G111" s="97">
        <f>IF('P10'!H16=0,"",'P10'!H16)</f>
        <v>75</v>
      </c>
      <c r="H111" s="97">
        <f>IF('P10'!I16=0,"",'P10'!I16)</f>
        <v>78</v>
      </c>
      <c r="I111" s="97">
        <f>IF('P10'!J16=0,"",'P10'!J16)</f>
        <v>-81</v>
      </c>
      <c r="J111" s="97">
        <f>IF('P10'!K16=0,"",'P10'!K16)</f>
        <v>95</v>
      </c>
      <c r="K111" s="97">
        <f>IF('P10'!L16=0,"",'P10'!L16)</f>
        <v>101</v>
      </c>
      <c r="L111" s="97">
        <f>IF('P10'!M16=0,"",'P10'!M16)</f>
        <v>-105</v>
      </c>
      <c r="M111" s="97">
        <f>IF('P10'!N16=0,"",'P10'!N16)</f>
        <v>78</v>
      </c>
      <c r="N111" s="97">
        <f>IF('P10'!O16=0,"",'P10'!O16)</f>
        <v>101</v>
      </c>
      <c r="O111" s="97">
        <f>IF('P10'!P16=0,"",'P10'!P16)</f>
        <v>179</v>
      </c>
      <c r="P111" s="94">
        <f>IF('P10'!Q16=0,"",'P10'!Q16)</f>
        <v>228.95797518344494</v>
      </c>
    </row>
    <row r="112" spans="1:16" s="102" customFormat="1" ht="27.75" x14ac:dyDescent="0.4">
      <c r="A112" s="103">
        <v>3</v>
      </c>
      <c r="B112" s="194" t="s">
        <v>63</v>
      </c>
      <c r="C112" s="194"/>
      <c r="D112" s="194"/>
      <c r="E112" s="194"/>
      <c r="F112" s="194"/>
      <c r="G112" s="133"/>
      <c r="H112" s="133"/>
      <c r="I112" s="133"/>
      <c r="J112" s="133"/>
      <c r="K112" s="133"/>
      <c r="L112" s="133"/>
      <c r="M112" s="104"/>
      <c r="N112" s="104"/>
      <c r="O112" s="104"/>
      <c r="P112" s="131">
        <f>IF(P116="",SUM(P113:P116),(SUM(P113:P116)-MIN(P113:P116)))</f>
        <v>673.44416500074317</v>
      </c>
    </row>
    <row r="113" spans="1:16" s="99" customFormat="1" ht="18.75" x14ac:dyDescent="0.3">
      <c r="A113" s="90"/>
      <c r="B113" s="91">
        <f>IF('P9'!A9="","",'P9'!A9)</f>
        <v>69</v>
      </c>
      <c r="C113" s="94">
        <f>IF('P9'!B9="","",'P9'!B9)</f>
        <v>64.92</v>
      </c>
      <c r="D113" s="91" t="str">
        <f>IF('P9'!C9="","",'P9'!C9)</f>
        <v>SK</v>
      </c>
      <c r="E113" s="92">
        <f>IF('P9'!D9="","",'P9'!D9)</f>
        <v>32946</v>
      </c>
      <c r="F113" s="93" t="str">
        <f>IF('P9'!F9="","",'P9'!F9)</f>
        <v>Mari Rotmo</v>
      </c>
      <c r="G113" s="97">
        <f>IF('P9'!H9=0,"",'P9'!H9)</f>
        <v>-71</v>
      </c>
      <c r="H113" s="97">
        <f>IF('P9'!I9=0,"",'P9'!I9)</f>
        <v>73</v>
      </c>
      <c r="I113" s="97">
        <f>IF('P9'!J9=0,"",'P9'!J9)</f>
        <v>-75</v>
      </c>
      <c r="J113" s="97">
        <f>IF('P9'!K9=0,"",'P9'!K9)</f>
        <v>92</v>
      </c>
      <c r="K113" s="97">
        <f>IF('P9'!L9=0,"",'P9'!L9)</f>
        <v>-95</v>
      </c>
      <c r="L113" s="97">
        <f>IF('P9'!M9=0,"",'P9'!M9)</f>
        <v>95</v>
      </c>
      <c r="M113" s="97">
        <f>IF('P9'!N9=0,"",'P9'!N9)</f>
        <v>73</v>
      </c>
      <c r="N113" s="97">
        <f>IF('P9'!O9=0,"",'P9'!O9)</f>
        <v>95</v>
      </c>
      <c r="O113" s="97">
        <f>IF('P9'!P9=0,"",'P9'!P9)</f>
        <v>168</v>
      </c>
      <c r="P113" s="94">
        <f>IF('P9'!Q9=0,"",'P9'!Q9)</f>
        <v>218.91714975504374</v>
      </c>
    </row>
    <row r="114" spans="1:16" s="99" customFormat="1" ht="18.75" x14ac:dyDescent="0.3">
      <c r="A114" s="90"/>
      <c r="B114" s="91">
        <f>IF('P9'!A16="","",'P9'!A16)</f>
        <v>53</v>
      </c>
      <c r="C114" s="94">
        <f>IF('P9'!B16="","",'P9'!B16)</f>
        <v>52.5</v>
      </c>
      <c r="D114" s="91" t="str">
        <f>IF('P9'!C16="","",'P9'!C16)</f>
        <v>SK</v>
      </c>
      <c r="E114" s="92">
        <f>IF('P9'!D16="","",'P9'!D16)</f>
        <v>32674</v>
      </c>
      <c r="F114" s="93" t="str">
        <f>IF('P9'!F16="","",'P9'!F16)</f>
        <v>Hilde Svalheim Markussen</v>
      </c>
      <c r="G114" s="97">
        <f>IF('P9'!H16=0,"",'P9'!H16)</f>
        <v>54</v>
      </c>
      <c r="H114" s="97">
        <f>IF('P9'!I16=0,"",'P9'!I16)</f>
        <v>-56</v>
      </c>
      <c r="I114" s="97">
        <f>IF('P9'!J16=0,"",'P9'!J16)</f>
        <v>56</v>
      </c>
      <c r="J114" s="97">
        <f>IF('P9'!K16=0,"",'P9'!K16)</f>
        <v>70</v>
      </c>
      <c r="K114" s="97">
        <f>IF('P9'!L16=0,"",'P9'!L16)</f>
        <v>73</v>
      </c>
      <c r="L114" s="97">
        <f>IF('P9'!M16=0,"",'P9'!M16)</f>
        <v>-75</v>
      </c>
      <c r="M114" s="97">
        <f>IF('P9'!N16=0,"",'P9'!N16)</f>
        <v>56</v>
      </c>
      <c r="N114" s="97">
        <f>IF('P9'!O16=0,"",'P9'!O16)</f>
        <v>73</v>
      </c>
      <c r="O114" s="97">
        <f>IF('P9'!P16=0,"",'P9'!P16)</f>
        <v>129</v>
      </c>
      <c r="P114" s="94">
        <f>IF('P9'!Q16=0,"",'P9'!Q16)</f>
        <v>196.07821536252169</v>
      </c>
    </row>
    <row r="115" spans="1:16" s="99" customFormat="1" ht="18.75" x14ac:dyDescent="0.3">
      <c r="A115" s="90"/>
      <c r="B115" s="91">
        <f>IF('P10'!A10="","",'P10'!A10)</f>
        <v>58</v>
      </c>
      <c r="C115" s="94">
        <f>IF('P10'!B10="","",'P10'!B10)</f>
        <v>57.78</v>
      </c>
      <c r="D115" s="91" t="str">
        <f>IF('P10'!C10="","",'P10'!C10)</f>
        <v>SK</v>
      </c>
      <c r="E115" s="92">
        <f>IF('P10'!D10="","",'P10'!D10)</f>
        <v>33830</v>
      </c>
      <c r="F115" s="93" t="str">
        <f>IF('P10'!F10="","",'P10'!F10)</f>
        <v>Sol Anette Waaler</v>
      </c>
      <c r="G115" s="97">
        <f>IF('P10'!H10=0,"",'P10'!H10)</f>
        <v>74</v>
      </c>
      <c r="H115" s="97">
        <f>IF('P10'!I10=0,"",'P10'!I10)</f>
        <v>76</v>
      </c>
      <c r="I115" s="97">
        <f>IF('P10'!J10=0,"",'P10'!J10)</f>
        <v>-78</v>
      </c>
      <c r="J115" s="97">
        <f>IF('P10'!K10=0,"",'P10'!K10)</f>
        <v>95</v>
      </c>
      <c r="K115" s="97">
        <f>IF('P10'!L10=0,"",'P10'!L10)</f>
        <v>99</v>
      </c>
      <c r="L115" s="97">
        <f>IF('P10'!M10=0,"",'P10'!M10)</f>
        <v>-102</v>
      </c>
      <c r="M115" s="97">
        <f>IF('P10'!N10=0,"",'P10'!N10)</f>
        <v>76</v>
      </c>
      <c r="N115" s="97">
        <f>IF('P10'!O10=0,"",'P10'!O10)</f>
        <v>99</v>
      </c>
      <c r="O115" s="97">
        <f>IF('P10'!P10=0,"",'P10'!P10)</f>
        <v>175</v>
      </c>
      <c r="P115" s="94">
        <f>IF('P10'!Q10=0,"",'P10'!Q10)</f>
        <v>247.06447075754318</v>
      </c>
    </row>
    <row r="116" spans="1:16" s="99" customFormat="1" ht="18.75" x14ac:dyDescent="0.3">
      <c r="A116" s="90"/>
      <c r="B116" s="91">
        <f>IF('P10'!A15="","",'P10'!A15)</f>
        <v>90</v>
      </c>
      <c r="C116" s="94">
        <f>IF('P10'!B15="","",'P10'!B15)</f>
        <v>78.180000000000007</v>
      </c>
      <c r="D116" s="91" t="str">
        <f>IF('P10'!C15="","",'P10'!C15)</f>
        <v>SK</v>
      </c>
      <c r="E116" s="92">
        <f>IF('P10'!D15="","",'P10'!D15)</f>
        <v>34500</v>
      </c>
      <c r="F116" s="93" t="str">
        <f>IF('P10'!F15="","",'P10'!F15)</f>
        <v>Martine Halvorsen Sønju</v>
      </c>
      <c r="G116" s="97">
        <f>IF('P10'!H15=0,"",'P10'!H15)</f>
        <v>75</v>
      </c>
      <c r="H116" s="97">
        <f>IF('P10'!I15=0,"",'P10'!I15)</f>
        <v>78</v>
      </c>
      <c r="I116" s="97">
        <f>IF('P10'!J15=0,"",'P10'!J15)</f>
        <v>81</v>
      </c>
      <c r="J116" s="97">
        <f>IF('P10'!K15=0,"",'P10'!K15)</f>
        <v>90</v>
      </c>
      <c r="K116" s="97">
        <f>IF('P10'!L15=0,"",'P10'!L15)</f>
        <v>93</v>
      </c>
      <c r="L116" s="97">
        <f>IF('P10'!M15=0,"",'P10'!M15)</f>
        <v>96</v>
      </c>
      <c r="M116" s="97">
        <f>IF('P10'!N15=0,"",'P10'!N15)</f>
        <v>81</v>
      </c>
      <c r="N116" s="97">
        <f>IF('P10'!O15=0,"",'P10'!O15)</f>
        <v>96</v>
      </c>
      <c r="O116" s="97">
        <f>IF('P10'!P15=0,"",'P10'!P15)</f>
        <v>177</v>
      </c>
      <c r="P116" s="94">
        <f>IF('P10'!Q15=0,"",'P10'!Q15)</f>
        <v>207.4625444881562</v>
      </c>
    </row>
    <row r="117" spans="1:16" s="102" customFormat="1" ht="27.75" x14ac:dyDescent="0.4">
      <c r="A117" s="103">
        <v>4</v>
      </c>
      <c r="B117" s="194" t="s">
        <v>61</v>
      </c>
      <c r="C117" s="194"/>
      <c r="D117" s="194"/>
      <c r="E117" s="194"/>
      <c r="F117" s="194"/>
      <c r="G117" s="133"/>
      <c r="H117" s="133"/>
      <c r="I117" s="133"/>
      <c r="J117" s="133"/>
      <c r="K117" s="133"/>
      <c r="L117" s="133"/>
      <c r="M117" s="104"/>
      <c r="N117" s="104"/>
      <c r="O117" s="104"/>
      <c r="P117" s="131">
        <f>SUM(P118:P120)</f>
        <v>635.24569006557181</v>
      </c>
    </row>
    <row r="118" spans="1:16" s="99" customFormat="1" ht="18.75" x14ac:dyDescent="0.3">
      <c r="A118" s="90"/>
      <c r="B118" s="91">
        <f>IF('P9'!A11="","",'P9'!A11)</f>
        <v>58</v>
      </c>
      <c r="C118" s="94">
        <f>IF('P9'!B11="","",'P9'!B11)</f>
        <v>56.08</v>
      </c>
      <c r="D118" s="91" t="str">
        <f>IF('P9'!C11="","",'P9'!C11)</f>
        <v>UK</v>
      </c>
      <c r="E118" s="92">
        <f>IF('P9'!D11="","",'P9'!D11)</f>
        <v>36902</v>
      </c>
      <c r="F118" s="93" t="str">
        <f>IF('P9'!F11="","",'P9'!F11)</f>
        <v>Helene Skuggedal</v>
      </c>
      <c r="G118" s="97">
        <f>IF('P9'!H11=0,"",'P9'!H11)</f>
        <v>52</v>
      </c>
      <c r="H118" s="97">
        <f>IF('P9'!I11=0,"",'P9'!I11)</f>
        <v>-55</v>
      </c>
      <c r="I118" s="97">
        <f>IF('P9'!J11=0,"",'P9'!J11)</f>
        <v>57</v>
      </c>
      <c r="J118" s="97">
        <f>IF('P9'!K11=0,"",'P9'!K11)</f>
        <v>75</v>
      </c>
      <c r="K118" s="97">
        <f>IF('P9'!L11=0,"",'P9'!L11)</f>
        <v>79</v>
      </c>
      <c r="L118" s="97">
        <f>IF('P9'!M11=0,"",'P9'!M11)</f>
        <v>-82</v>
      </c>
      <c r="M118" s="97">
        <f>IF('P9'!N11=0,"",'P9'!N11)</f>
        <v>57</v>
      </c>
      <c r="N118" s="97">
        <f>IF('P9'!O11=0,"",'P9'!O11)</f>
        <v>79</v>
      </c>
      <c r="O118" s="97">
        <f>IF('P9'!P11=0,"",'P9'!P11)</f>
        <v>136</v>
      </c>
      <c r="P118" s="94">
        <f>IF('P9'!Q11=0,"",'P9'!Q11)</f>
        <v>196.32290053587855</v>
      </c>
    </row>
    <row r="119" spans="1:16" s="99" customFormat="1" ht="18.75" x14ac:dyDescent="0.3">
      <c r="A119" s="90"/>
      <c r="B119" s="91">
        <f>IF('P10'!A11="","",'P10'!A11)</f>
        <v>69</v>
      </c>
      <c r="C119" s="94">
        <f>IF('P10'!B11="","",'P10'!B11)</f>
        <v>64.88</v>
      </c>
      <c r="D119" s="91" t="str">
        <f>IF('P10'!C11="","",'P10'!C11)</f>
        <v>UK</v>
      </c>
      <c r="E119" s="92">
        <f>IF('P10'!D11="","",'P10'!D11)</f>
        <v>36912</v>
      </c>
      <c r="F119" s="93" t="str">
        <f>IF('P10'!F11="","",'P10'!F11)</f>
        <v>Sofie Prytz Løwer</v>
      </c>
      <c r="G119" s="97">
        <f>IF('P10'!H11=0,"",'P10'!H11)</f>
        <v>-60</v>
      </c>
      <c r="H119" s="97">
        <f>IF('P10'!I11=0,"",'P10'!I11)</f>
        <v>60</v>
      </c>
      <c r="I119" s="97">
        <f>IF('P10'!J11=0,"",'P10'!J11)</f>
        <v>63</v>
      </c>
      <c r="J119" s="97">
        <f>IF('P10'!K11=0,"",'P10'!K11)</f>
        <v>70</v>
      </c>
      <c r="K119" s="97">
        <f>IF('P10'!L11=0,"",'P10'!L11)</f>
        <v>74</v>
      </c>
      <c r="L119" s="97">
        <f>IF('P10'!M11=0,"",'P10'!M11)</f>
        <v>78</v>
      </c>
      <c r="M119" s="97">
        <f>IF('P10'!N11=0,"",'P10'!N11)</f>
        <v>63</v>
      </c>
      <c r="N119" s="97">
        <f>IF('P10'!O11=0,"",'P10'!O11)</f>
        <v>78</v>
      </c>
      <c r="O119" s="97">
        <f>IF('P10'!P11=0,"",'P10'!P11)</f>
        <v>141</v>
      </c>
      <c r="P119" s="94">
        <f>IF('P10'!Q11=0,"",'P10'!Q11)</f>
        <v>183.80682038490215</v>
      </c>
    </row>
    <row r="120" spans="1:16" s="99" customFormat="1" ht="18.75" x14ac:dyDescent="0.3">
      <c r="A120" s="90"/>
      <c r="B120" s="91">
        <f>IF('P10'!A17="","",'P10'!A17)</f>
        <v>58</v>
      </c>
      <c r="C120" s="94">
        <f>IF('P10'!B17="","",'P10'!B17)</f>
        <v>53.74</v>
      </c>
      <c r="D120" s="91" t="str">
        <f>IF('P10'!C17="","",'P10'!C17)</f>
        <v>SK</v>
      </c>
      <c r="E120" s="92">
        <f>IF('P10'!D17="","",'P10'!D17)</f>
        <v>35320</v>
      </c>
      <c r="F120" s="93" t="str">
        <f>IF('P10'!F17="","",'P10'!F17)</f>
        <v>Rebekka Tao Jacobsen</v>
      </c>
      <c r="G120" s="97">
        <f>IF('P10'!H17=0,"",'P10'!H17)</f>
        <v>72</v>
      </c>
      <c r="H120" s="97">
        <f>IF('P10'!I17=0,"",'P10'!I17)</f>
        <v>74</v>
      </c>
      <c r="I120" s="97">
        <f>IF('P10'!J17=0,"",'P10'!J17)</f>
        <v>75</v>
      </c>
      <c r="J120" s="97">
        <f>IF('P10'!K17=0,"",'P10'!K17)</f>
        <v>92</v>
      </c>
      <c r="K120" s="97">
        <f>IF('P10'!L17=0,"",'P10'!L17)</f>
        <v>96</v>
      </c>
      <c r="L120" s="97">
        <f>IF('P10'!M17=0,"",'P10'!M17)</f>
        <v>-100</v>
      </c>
      <c r="M120" s="97">
        <f>IF('P10'!N17=0,"",'P10'!N17)</f>
        <v>75</v>
      </c>
      <c r="N120" s="97">
        <f>IF('P10'!O17=0,"",'P10'!O17)</f>
        <v>96</v>
      </c>
      <c r="O120" s="97">
        <f>IF('P10'!P17=0,"",'P10'!P17)</f>
        <v>171</v>
      </c>
      <c r="P120" s="94">
        <f>IF('P10'!Q17=0,"",'P10'!Q17)</f>
        <v>255.11596914479105</v>
      </c>
    </row>
    <row r="121" spans="1:16" ht="14.1" customHeight="1" x14ac:dyDescent="0.25">
      <c r="A121" s="40"/>
      <c r="B121" s="40"/>
      <c r="C121" s="106"/>
      <c r="D121" s="40"/>
      <c r="E121" s="42"/>
      <c r="F121" s="105"/>
      <c r="G121" s="105"/>
      <c r="H121" s="105"/>
      <c r="I121" s="105"/>
      <c r="J121" s="105"/>
      <c r="K121" s="105"/>
      <c r="L121" s="105"/>
      <c r="M121" s="95"/>
      <c r="N121" s="95"/>
      <c r="O121" s="95"/>
      <c r="P121" s="106"/>
    </row>
    <row r="122" spans="1:16" s="102" customFormat="1" ht="27.75" x14ac:dyDescent="0.4">
      <c r="A122" s="193" t="s">
        <v>46</v>
      </c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</row>
    <row r="123" spans="1:16" ht="14.1" customHeight="1" x14ac:dyDescent="0.25">
      <c r="A123" s="40"/>
      <c r="B123" s="40"/>
      <c r="C123" s="106"/>
      <c r="D123" s="40"/>
      <c r="E123" s="42"/>
      <c r="F123" s="105"/>
      <c r="G123" s="105"/>
      <c r="H123" s="105"/>
      <c r="I123" s="105"/>
      <c r="J123" s="105"/>
      <c r="K123" s="105"/>
      <c r="L123" s="105"/>
      <c r="M123" s="95"/>
      <c r="N123" s="95"/>
      <c r="O123" s="95"/>
      <c r="P123" s="106"/>
    </row>
    <row r="124" spans="1:16" s="102" customFormat="1" ht="27.75" x14ac:dyDescent="0.4">
      <c r="A124" s="89">
        <v>1</v>
      </c>
      <c r="B124" s="189" t="s">
        <v>70</v>
      </c>
      <c r="C124" s="189"/>
      <c r="D124" s="189"/>
      <c r="E124" s="189"/>
      <c r="F124" s="189"/>
      <c r="G124" s="132"/>
      <c r="H124" s="132"/>
      <c r="I124" s="132"/>
      <c r="J124" s="132"/>
      <c r="K124" s="132"/>
      <c r="L124" s="132"/>
      <c r="M124" s="96"/>
      <c r="N124" s="96"/>
      <c r="O124" s="96"/>
      <c r="P124" s="107">
        <f>IF(P130="",SUM(P125:P130),(SUM(P125:P130)-MIN(P125:P130)))</f>
        <v>1627.911683370603</v>
      </c>
    </row>
    <row r="125" spans="1:16" s="99" customFormat="1" ht="18.75" x14ac:dyDescent="0.3">
      <c r="A125" s="90"/>
      <c r="B125" s="91">
        <f>IF('P11'!A11="","",'P11'!A11)</f>
        <v>94</v>
      </c>
      <c r="C125" s="94">
        <f>IF('P11'!B11="","",'P11'!B11)</f>
        <v>86.82</v>
      </c>
      <c r="D125" s="91" t="str">
        <f>IF('P11'!C11="","",'P11'!C11)</f>
        <v>SM</v>
      </c>
      <c r="E125" s="92">
        <f>IF('P11'!D11="","",'P11'!D11)</f>
        <v>32285</v>
      </c>
      <c r="F125" s="93" t="str">
        <f>IF('P11'!F11="","",'P11'!F11)</f>
        <v>Jarleif Amdal</v>
      </c>
      <c r="G125" s="97">
        <f>IF('P11'!H11=0,"",'P11'!H11)</f>
        <v>118</v>
      </c>
      <c r="H125" s="97">
        <f>IF('P11'!I11=0,"",'P11'!I11)</f>
        <v>122</v>
      </c>
      <c r="I125" s="97">
        <f>IF('P11'!J11=0,"",'P11'!J11)</f>
        <v>-126</v>
      </c>
      <c r="J125" s="97">
        <f>IF('P11'!K11=0,"",'P11'!K11)</f>
        <v>150</v>
      </c>
      <c r="K125" s="97">
        <f>IF('P11'!L11=0,"",'P11'!L11)</f>
        <v>155</v>
      </c>
      <c r="L125" s="97">
        <f>IF('P11'!M11=0,"",'P11'!M11)</f>
        <v>-160</v>
      </c>
      <c r="M125" s="97">
        <f>IF('P11'!N11=0,"",'P11'!N11)</f>
        <v>122</v>
      </c>
      <c r="N125" s="97">
        <f>IF('P11'!O11=0,"",'P11'!O11)</f>
        <v>155</v>
      </c>
      <c r="O125" s="97">
        <f>IF('P11'!P11=0,"",'P11'!P11)</f>
        <v>277</v>
      </c>
      <c r="P125" s="94">
        <f>IF('P11'!Q11=0,"",'P11'!Q11)</f>
        <v>327.61616715768702</v>
      </c>
    </row>
    <row r="126" spans="1:16" s="99" customFormat="1" ht="18.75" x14ac:dyDescent="0.3">
      <c r="A126" s="90"/>
      <c r="B126" s="91" t="str">
        <f>IF('P11'!A16="","",'P11'!A16)</f>
        <v>+105</v>
      </c>
      <c r="C126" s="94">
        <f>IF('P11'!B16="","",'P11'!B16)</f>
        <v>113.88</v>
      </c>
      <c r="D126" s="91" t="str">
        <f>IF('P11'!C16="","",'P11'!C16)</f>
        <v>SM</v>
      </c>
      <c r="E126" s="92">
        <f>IF('P11'!D16="","",'P11'!D16)</f>
        <v>32866</v>
      </c>
      <c r="F126" s="93" t="str">
        <f>IF('P11'!F16="","",'P11'!F16)</f>
        <v>Kim Eirik Tollefsen</v>
      </c>
      <c r="G126" s="97">
        <f>IF('P11'!H16=0,"",'P11'!H16)</f>
        <v>150</v>
      </c>
      <c r="H126" s="97">
        <f>IF('P11'!I16=0,"",'P11'!I16)</f>
        <v>155</v>
      </c>
      <c r="I126" s="97">
        <f>IF('P11'!J16=0,"",'P11'!J16)</f>
        <v>-160</v>
      </c>
      <c r="J126" s="97">
        <f>IF('P11'!K16=0,"",'P11'!K16)</f>
        <v>190</v>
      </c>
      <c r="K126" s="97">
        <f>IF('P11'!L16=0,"",'P11'!L16)</f>
        <v>195</v>
      </c>
      <c r="L126" s="97">
        <f>IF('P11'!M16=0,"",'P11'!M16)</f>
        <v>-200</v>
      </c>
      <c r="M126" s="97">
        <f>IF('P11'!N16=0,"",'P11'!N16)</f>
        <v>155</v>
      </c>
      <c r="N126" s="97">
        <f>IF('P11'!O16=0,"",'P11'!O16)</f>
        <v>195</v>
      </c>
      <c r="O126" s="97">
        <f>IF('P11'!P16=0,"",'P11'!P16)</f>
        <v>350</v>
      </c>
      <c r="P126" s="94">
        <f>IF('P11'!Q16=0,"",'P11'!Q16)</f>
        <v>372.6309617476212</v>
      </c>
    </row>
    <row r="127" spans="1:16" s="99" customFormat="1" ht="18.75" x14ac:dyDescent="0.3">
      <c r="A127" s="90"/>
      <c r="B127" s="91">
        <f>IF('P11'!A19="","",'P11'!A19)</f>
        <v>105</v>
      </c>
      <c r="C127" s="94">
        <f>IF('P11'!B19="","",'P11'!B19)</f>
        <v>95.92</v>
      </c>
      <c r="D127" s="91" t="str">
        <f>IF('P11'!C19="","",'P11'!C19)</f>
        <v>SM</v>
      </c>
      <c r="E127" s="92">
        <f>IF('P11'!D19="","",'P11'!D19)</f>
        <v>33771</v>
      </c>
      <c r="F127" s="93" t="str">
        <f>IF('P11'!F19="","",'P11'!F19)</f>
        <v>Anders Sandvik</v>
      </c>
      <c r="G127" s="97">
        <f>IF('P11'!H19=0,"",'P11'!H19)</f>
        <v>95</v>
      </c>
      <c r="H127" s="97">
        <f>IF('P11'!I19=0,"",'P11'!I19)</f>
        <v>100</v>
      </c>
      <c r="I127" s="97">
        <f>IF('P11'!J19=0,"",'P11'!J19)</f>
        <v>-104</v>
      </c>
      <c r="J127" s="97">
        <f>IF('P11'!K19=0,"",'P11'!K19)</f>
        <v>125</v>
      </c>
      <c r="K127" s="97">
        <f>IF('P11'!L19=0,"",'P11'!L19)</f>
        <v>130</v>
      </c>
      <c r="L127" s="97">
        <f>IF('P11'!M19=0,"",'P11'!M19)</f>
        <v>-134</v>
      </c>
      <c r="M127" s="97">
        <f>IF('P11'!N19=0,"",'P11'!N19)</f>
        <v>100</v>
      </c>
      <c r="N127" s="97">
        <f>IF('P11'!O19=0,"",'P11'!O19)</f>
        <v>130</v>
      </c>
      <c r="O127" s="97">
        <f>IF('P11'!P19=0,"",'P11'!P19)</f>
        <v>230</v>
      </c>
      <c r="P127" s="94">
        <f>IF('P11'!Q19=0,"",'P11'!Q19)</f>
        <v>260.17738587765115</v>
      </c>
    </row>
    <row r="128" spans="1:16" s="99" customFormat="1" ht="18.75" x14ac:dyDescent="0.3">
      <c r="A128" s="90"/>
      <c r="B128" s="91">
        <f>IF('P12'!A10="","",'P12'!A10)</f>
        <v>69</v>
      </c>
      <c r="C128" s="94">
        <f>IF('P12'!B10="","",'P12'!B10)</f>
        <v>64.44</v>
      </c>
      <c r="D128" s="91" t="str">
        <f>IF('P12'!C10="","",'P12'!C10)</f>
        <v>SM</v>
      </c>
      <c r="E128" s="92">
        <f>IF('P12'!D10="","",'P12'!D10)</f>
        <v>34477</v>
      </c>
      <c r="F128" s="93" t="str">
        <f>IF('P12'!F10="","",'P12'!F10)</f>
        <v>Even H. Walaker</v>
      </c>
      <c r="G128" s="97">
        <f>IF('P12'!H10=0,"",'P12'!H10)</f>
        <v>80</v>
      </c>
      <c r="H128" s="97">
        <f>IF('P12'!I10=0,"",'P12'!I10)</f>
        <v>85</v>
      </c>
      <c r="I128" s="97">
        <f>IF('P12'!J10=0,"",'P12'!J10)</f>
        <v>90</v>
      </c>
      <c r="J128" s="97">
        <f>IF('P12'!K10=0,"",'P12'!K10)</f>
        <v>92</v>
      </c>
      <c r="K128" s="97">
        <f>IF('P12'!L10=0,"",'P12'!L10)</f>
        <v>98</v>
      </c>
      <c r="L128" s="97">
        <f>IF('P12'!M10=0,"",'P12'!M10)</f>
        <v>-105</v>
      </c>
      <c r="M128" s="97">
        <f>IF('P12'!N10=0,"",'P12'!N10)</f>
        <v>90</v>
      </c>
      <c r="N128" s="97">
        <f>IF('P12'!O10=0,"",'P12'!O10)</f>
        <v>98</v>
      </c>
      <c r="O128" s="97">
        <f>IF('P12'!P10=0,"",'P12'!P10)</f>
        <v>188</v>
      </c>
      <c r="P128" s="94">
        <f>IF('P12'!Q10=0,"",'P12'!Q10)</f>
        <v>264.64311998763577</v>
      </c>
    </row>
    <row r="129" spans="1:16" s="99" customFormat="1" ht="18.75" x14ac:dyDescent="0.3">
      <c r="A129" s="90"/>
      <c r="B129" s="91">
        <f>IF('P12'!A15="","",'P12'!A15)</f>
        <v>94</v>
      </c>
      <c r="C129" s="94">
        <f>IF('P12'!B15="","",'P12'!B15)</f>
        <v>85.44</v>
      </c>
      <c r="D129" s="91" t="str">
        <f>IF('P12'!C15="","",'P12'!C15)</f>
        <v>SM</v>
      </c>
      <c r="E129" s="92">
        <f>IF('P12'!D15="","",'P12'!D15)</f>
        <v>34899</v>
      </c>
      <c r="F129" s="93" t="str">
        <f>IF('P12'!F15="","",'P12'!F15)</f>
        <v>Mats Olsen</v>
      </c>
      <c r="G129" s="97">
        <f>IF('P12'!H15=0,"",'P12'!H15)</f>
        <v>110</v>
      </c>
      <c r="H129" s="97">
        <f>IF('P12'!I15=0,"",'P12'!I15)</f>
        <v>115</v>
      </c>
      <c r="I129" s="97">
        <f>IF('P12'!J15=0,"",'P12'!J15)</f>
        <v>-120</v>
      </c>
      <c r="J129" s="97">
        <f>IF('P12'!K15=0,"",'P12'!K15)</f>
        <v>-155</v>
      </c>
      <c r="K129" s="97">
        <f>IF('P12'!L15=0,"",'P12'!L15)</f>
        <v>-155</v>
      </c>
      <c r="L129" s="97">
        <f>IF('P12'!M15=0,"",'P12'!M15)</f>
        <v>155</v>
      </c>
      <c r="M129" s="97">
        <f>IF('P12'!N15=0,"",'P12'!N15)</f>
        <v>115</v>
      </c>
      <c r="N129" s="97">
        <f>IF('P12'!O15=0,"",'P12'!O15)</f>
        <v>155</v>
      </c>
      <c r="O129" s="97">
        <f>IF('P12'!P15=0,"",'P12'!P15)</f>
        <v>270</v>
      </c>
      <c r="P129" s="94">
        <f>IF('P12'!Q15=0,"",'P12'!Q15)</f>
        <v>321.83738516442253</v>
      </c>
    </row>
    <row r="130" spans="1:16" s="99" customFormat="1" ht="18.75" x14ac:dyDescent="0.3">
      <c r="A130" s="90"/>
      <c r="B130" s="91">
        <f>IF('P12'!A20="","",'P12'!A20)</f>
        <v>85</v>
      </c>
      <c r="C130" s="94">
        <f>IF('P12'!B20="","",'P12'!B20)</f>
        <v>84.7</v>
      </c>
      <c r="D130" s="91" t="str">
        <f>IF('P12'!C20="","",'P12'!C20)</f>
        <v>SM</v>
      </c>
      <c r="E130" s="92">
        <f>IF('P12'!D20="","",'P12'!D20)</f>
        <v>34704</v>
      </c>
      <c r="F130" s="93" t="str">
        <f>IF('P12'!F20="","",'P12'!F20)</f>
        <v>Roger B. Myrholt</v>
      </c>
      <c r="G130" s="97">
        <f>IF('P12'!H20=0,"",'P12'!H20)</f>
        <v>115</v>
      </c>
      <c r="H130" s="97">
        <f>IF('P12'!I20=0,"",'P12'!I20)</f>
        <v>120</v>
      </c>
      <c r="I130" s="97">
        <f>IF('P12'!J20=0,"",'P12'!J20)</f>
        <v>125</v>
      </c>
      <c r="J130" s="97">
        <f>IF('P12'!K20=0,"",'P12'!K20)</f>
        <v>150</v>
      </c>
      <c r="K130" s="97">
        <f>IF('P12'!L20=0,"",'P12'!L20)</f>
        <v>155</v>
      </c>
      <c r="L130" s="97">
        <f>IF('P12'!M20=0,"",'P12'!M20)</f>
        <v>160</v>
      </c>
      <c r="M130" s="97">
        <f>IF('P12'!N20=0,"",'P12'!N20)</f>
        <v>125</v>
      </c>
      <c r="N130" s="97">
        <f>IF('P12'!O20=0,"",'P12'!O20)</f>
        <v>160</v>
      </c>
      <c r="O130" s="97">
        <f>IF('P12'!P20=0,"",'P12'!P20)</f>
        <v>285</v>
      </c>
      <c r="P130" s="94">
        <f>IF('P12'!Q20=0,"",'P12'!Q20)</f>
        <v>341.18404931323636</v>
      </c>
    </row>
    <row r="131" spans="1:16" s="102" customFormat="1" ht="27.75" x14ac:dyDescent="0.4">
      <c r="A131" s="89">
        <v>2</v>
      </c>
      <c r="B131" s="189" t="s">
        <v>68</v>
      </c>
      <c r="C131" s="189"/>
      <c r="D131" s="189"/>
      <c r="E131" s="189"/>
      <c r="F131" s="189"/>
      <c r="G131" s="132"/>
      <c r="H131" s="132"/>
      <c r="I131" s="132"/>
      <c r="J131" s="132"/>
      <c r="K131" s="132"/>
      <c r="L131" s="132"/>
      <c r="M131" s="96"/>
      <c r="N131" s="96"/>
      <c r="O131" s="96"/>
      <c r="P131" s="107">
        <f>IF(P137="",SUM(P132:P137),(SUM(P132:P137)-MIN(P132:P137)))</f>
        <v>1602.0498548203363</v>
      </c>
    </row>
    <row r="132" spans="1:16" s="99" customFormat="1" ht="18.75" x14ac:dyDescent="0.3">
      <c r="A132" s="90"/>
      <c r="B132" s="91">
        <f>IF('P11'!A12="","",'P11'!A12)</f>
        <v>94</v>
      </c>
      <c r="C132" s="94">
        <f>IF('P11'!B12="","",'P11'!B12)</f>
        <v>89.1</v>
      </c>
      <c r="D132" s="91" t="str">
        <f>IF('P11'!C12="","",'P11'!C12)</f>
        <v>SM</v>
      </c>
      <c r="E132" s="92">
        <f>IF('P11'!D12="","",'P11'!D12)</f>
        <v>35101</v>
      </c>
      <c r="F132" s="93" t="str">
        <f>IF('P11'!F12="","",'P11'!F12)</f>
        <v>Hans Sande</v>
      </c>
      <c r="G132" s="97">
        <f>IF('P11'!H12=0,"",'P11'!H12)</f>
        <v>105</v>
      </c>
      <c r="H132" s="97">
        <f>IF('P11'!I12=0,"",'P11'!I12)</f>
        <v>-110</v>
      </c>
      <c r="I132" s="97">
        <f>IF('P11'!J12=0,"",'P11'!J12)</f>
        <v>-110</v>
      </c>
      <c r="J132" s="97">
        <f>IF('P11'!K12=0,"",'P11'!K12)</f>
        <v>135</v>
      </c>
      <c r="K132" s="97">
        <f>IF('P11'!L12=0,"",'P11'!L12)</f>
        <v>-140</v>
      </c>
      <c r="L132" s="97">
        <f>IF('P11'!M12=0,"",'P11'!M12)</f>
        <v>-140</v>
      </c>
      <c r="M132" s="97">
        <f>IF('P11'!N12=0,"",'P11'!N12)</f>
        <v>105</v>
      </c>
      <c r="N132" s="97">
        <f>IF('P11'!O12=0,"",'P11'!O12)</f>
        <v>135</v>
      </c>
      <c r="O132" s="97">
        <f>IF('P11'!P12=0,"",'P11'!P12)</f>
        <v>240</v>
      </c>
      <c r="P132" s="94">
        <f>IF('P11'!Q12=0,"",'P11'!Q12)</f>
        <v>280.40112246031737</v>
      </c>
    </row>
    <row r="133" spans="1:16" s="99" customFormat="1" ht="18.75" x14ac:dyDescent="0.3">
      <c r="A133" s="90"/>
      <c r="B133" s="91">
        <f>IF('P11'!A17="","",'P11'!A17)</f>
        <v>105</v>
      </c>
      <c r="C133" s="94">
        <f>IF('P11'!B17="","",'P11'!B17)</f>
        <v>95.84</v>
      </c>
      <c r="D133" s="91" t="str">
        <f>IF('P11'!C17="","",'P11'!C17)</f>
        <v>SM</v>
      </c>
      <c r="E133" s="92">
        <f>IF('P11'!D17="","",'P11'!D17)</f>
        <v>33520</v>
      </c>
      <c r="F133" s="93" t="str">
        <f>IF('P11'!F17="","",'P11'!F17)</f>
        <v>Stein Inge Holstad</v>
      </c>
      <c r="G133" s="97">
        <f>IF('P11'!H17=0,"",'P11'!H17)</f>
        <v>110</v>
      </c>
      <c r="H133" s="97">
        <f>IF('P11'!I17=0,"",'P11'!I17)</f>
        <v>115</v>
      </c>
      <c r="I133" s="97">
        <f>IF('P11'!J17=0,"",'P11'!J17)</f>
        <v>-120</v>
      </c>
      <c r="J133" s="97">
        <f>IF('P11'!K17=0,"",'P11'!K17)</f>
        <v>140</v>
      </c>
      <c r="K133" s="97">
        <f>IF('P11'!L17=0,"",'P11'!L17)</f>
        <v>145</v>
      </c>
      <c r="L133" s="97">
        <f>IF('P11'!M17=0,"",'P11'!M17)</f>
        <v>150</v>
      </c>
      <c r="M133" s="97">
        <f>IF('P11'!N17=0,"",'P11'!N17)</f>
        <v>115</v>
      </c>
      <c r="N133" s="97">
        <f>IF('P11'!O17=0,"",'P11'!O17)</f>
        <v>150</v>
      </c>
      <c r="O133" s="97">
        <f>IF('P11'!P17=0,"",'P11'!P17)</f>
        <v>265</v>
      </c>
      <c r="P133" s="94">
        <f>IF('P11'!Q17=0,"",'P11'!Q17)</f>
        <v>299.87285189851826</v>
      </c>
    </row>
    <row r="134" spans="1:16" s="99" customFormat="1" ht="18.75" x14ac:dyDescent="0.3">
      <c r="A134" s="90"/>
      <c r="B134" s="91">
        <f>IF('P11'!A22="","",'P11'!A22)</f>
        <v>94</v>
      </c>
      <c r="C134" s="94">
        <f>IF('P11'!B22="","",'P11'!B22)</f>
        <v>85.76</v>
      </c>
      <c r="D134" s="91" t="str">
        <f>IF('P11'!C22="","",'P11'!C22)</f>
        <v>SM</v>
      </c>
      <c r="E134" s="92">
        <f>IF('P11'!D22="","",'P11'!D22)</f>
        <v>31696</v>
      </c>
      <c r="F134" s="93" t="str">
        <f>IF('P11'!F22="","",'P11'!F22)</f>
        <v>Yngve Apneseth</v>
      </c>
      <c r="G134" s="97">
        <f>IF('P11'!H22=0,"",'P11'!H22)</f>
        <v>105</v>
      </c>
      <c r="H134" s="97">
        <f>IF('P11'!I22=0,"",'P11'!I22)</f>
        <v>112</v>
      </c>
      <c r="I134" s="97">
        <f>IF('P11'!J22=0,"",'P11'!J22)</f>
        <v>118</v>
      </c>
      <c r="J134" s="97">
        <f>IF('P11'!K22=0,"",'P11'!K22)</f>
        <v>135</v>
      </c>
      <c r="K134" s="97">
        <f>IF('P11'!L22=0,"",'P11'!L22)</f>
        <v>143</v>
      </c>
      <c r="L134" s="97">
        <f>IF('P11'!M22=0,"",'P11'!M22)</f>
        <v>147</v>
      </c>
      <c r="M134" s="97">
        <f>IF('P11'!N22=0,"",'P11'!N22)</f>
        <v>118</v>
      </c>
      <c r="N134" s="97">
        <f>IF('P11'!O22=0,"",'P11'!O22)</f>
        <v>147</v>
      </c>
      <c r="O134" s="97">
        <f>IF('P11'!P22=0,"",'P11'!P22)</f>
        <v>265</v>
      </c>
      <c r="P134" s="94">
        <f>IF('P11'!Q22=0,"",'P11'!Q22)</f>
        <v>315.29816445351548</v>
      </c>
    </row>
    <row r="135" spans="1:16" s="99" customFormat="1" ht="18.75" x14ac:dyDescent="0.3">
      <c r="A135" s="90"/>
      <c r="B135" s="91">
        <f>IF('P12'!A11="","",'P12'!A11)</f>
        <v>77</v>
      </c>
      <c r="C135" s="94">
        <f>IF('P12'!B11="","",'P12'!B11)</f>
        <v>71.760000000000005</v>
      </c>
      <c r="D135" s="91" t="str">
        <f>IF('P12'!C11="","",'P12'!C11)</f>
        <v>SM</v>
      </c>
      <c r="E135" s="92">
        <f>IF('P12'!D11="","",'P12'!D11)</f>
        <v>34579</v>
      </c>
      <c r="F135" s="93" t="str">
        <f>IF('P12'!F11="","",'P12'!F11)</f>
        <v>Jantsen Øverås</v>
      </c>
      <c r="G135" s="97">
        <f>IF('P12'!H11=0,"",'P12'!H11)</f>
        <v>100</v>
      </c>
      <c r="H135" s="97">
        <f>IF('P12'!I11=0,"",'P12'!I11)</f>
        <v>107</v>
      </c>
      <c r="I135" s="97">
        <f>IF('P12'!J11=0,"",'P12'!J11)</f>
        <v>-112</v>
      </c>
      <c r="J135" s="97">
        <f>IF('P12'!K11=0,"",'P12'!K11)</f>
        <v>120</v>
      </c>
      <c r="K135" s="97">
        <f>IF('P12'!L11=0,"",'P12'!L11)</f>
        <v>127</v>
      </c>
      <c r="L135" s="97">
        <f>IF('P12'!M11=0,"",'P12'!M11)</f>
        <v>130</v>
      </c>
      <c r="M135" s="97">
        <f>IF('P12'!N11=0,"",'P12'!N11)</f>
        <v>107</v>
      </c>
      <c r="N135" s="97">
        <f>IF('P12'!O11=0,"",'P12'!O11)</f>
        <v>130</v>
      </c>
      <c r="O135" s="97">
        <f>IF('P12'!P11=0,"",'P12'!P11)</f>
        <v>237</v>
      </c>
      <c r="P135" s="94">
        <f>IF('P12'!Q11=0,"",'P12'!Q11)</f>
        <v>311.0913400136555</v>
      </c>
    </row>
    <row r="136" spans="1:16" s="99" customFormat="1" ht="18.75" x14ac:dyDescent="0.3">
      <c r="A136" s="90"/>
      <c r="B136" s="91">
        <f>IF('P12'!A16="","",'P12'!A16)</f>
        <v>94</v>
      </c>
      <c r="C136" s="94">
        <f>IF('P12'!B16="","",'P12'!B16)</f>
        <v>93</v>
      </c>
      <c r="D136" s="91" t="str">
        <f>IF('P12'!C16="","",'P12'!C16)</f>
        <v>SM</v>
      </c>
      <c r="E136" s="92">
        <f>IF('P12'!D16="","",'P12'!D16)</f>
        <v>34774</v>
      </c>
      <c r="F136" s="93" t="str">
        <f>IF('P12'!F16="","",'P12'!F16)</f>
        <v>Tore Gjøringbø</v>
      </c>
      <c r="G136" s="97">
        <f>IF('P12'!H16=0,"",'P12'!H16)</f>
        <v>122</v>
      </c>
      <c r="H136" s="97">
        <f>IF('P12'!I16=0,"",'P12'!I16)</f>
        <v>127</v>
      </c>
      <c r="I136" s="97">
        <f>IF('P12'!J16=0,"",'P12'!J16)</f>
        <v>-130</v>
      </c>
      <c r="J136" s="97">
        <f>IF('P12'!K16=0,"",'P12'!K16)</f>
        <v>-155</v>
      </c>
      <c r="K136" s="97">
        <f>IF('P12'!L16=0,"",'P12'!L16)</f>
        <v>155</v>
      </c>
      <c r="L136" s="97">
        <f>IF('P12'!M16=0,"",'P12'!M16)</f>
        <v>162</v>
      </c>
      <c r="M136" s="97">
        <f>IF('P12'!N16=0,"",'P12'!N16)</f>
        <v>127</v>
      </c>
      <c r="N136" s="97">
        <f>IF('P12'!O16=0,"",'P12'!O16)</f>
        <v>162</v>
      </c>
      <c r="O136" s="97">
        <f>IF('P12'!P16=0,"",'P12'!P16)</f>
        <v>289</v>
      </c>
      <c r="P136" s="94">
        <f>IF('P12'!Q16=0,"",'P12'!Q16)</f>
        <v>331.22305374218303</v>
      </c>
    </row>
    <row r="137" spans="1:16" s="99" customFormat="1" ht="18.75" x14ac:dyDescent="0.3">
      <c r="A137" s="90"/>
      <c r="B137" s="91" t="str">
        <f>IF('P12'!A22="","",'P12'!A22)</f>
        <v>+105</v>
      </c>
      <c r="C137" s="94">
        <f>IF('P12'!B22="","",'P12'!B22)</f>
        <v>131.06</v>
      </c>
      <c r="D137" s="91" t="str">
        <f>IF('P12'!C22="","",'P12'!C22)</f>
        <v>SM</v>
      </c>
      <c r="E137" s="92">
        <f>IF('P12'!D22="","",'P12'!D22)</f>
        <v>33062</v>
      </c>
      <c r="F137" s="93" t="str">
        <f>IF('P12'!F22="","",'P12'!F22)</f>
        <v>Vebjørn Varlid</v>
      </c>
      <c r="G137" s="97">
        <f>IF('P12'!H22=0,"",'P12'!H22)</f>
        <v>152</v>
      </c>
      <c r="H137" s="97">
        <f>IF('P12'!I22=0,"",'P12'!I22)</f>
        <v>157</v>
      </c>
      <c r="I137" s="97">
        <f>IF('P12'!J22=0,"",'P12'!J22)</f>
        <v>-161</v>
      </c>
      <c r="J137" s="97">
        <f>IF('P12'!K22=0,"",'P12'!K22)</f>
        <v>178</v>
      </c>
      <c r="K137" s="97">
        <f>IF('P12'!L22=0,"",'P12'!L22)</f>
        <v>-188</v>
      </c>
      <c r="L137" s="97">
        <f>IF('P12'!M22=0,"",'P12'!M22)</f>
        <v>-188</v>
      </c>
      <c r="M137" s="97">
        <f>IF('P12'!N22=0,"",'P12'!N22)</f>
        <v>157</v>
      </c>
      <c r="N137" s="97">
        <f>IF('P12'!O22=0,"",'P12'!O22)</f>
        <v>178</v>
      </c>
      <c r="O137" s="97">
        <f>IF('P12'!P22=0,"",'P12'!P22)</f>
        <v>335</v>
      </c>
      <c r="P137" s="94">
        <f>IF('P12'!Q22=0,"",'P12'!Q22)</f>
        <v>344.5644447124638</v>
      </c>
    </row>
    <row r="138" spans="1:16" s="102" customFormat="1" ht="27.75" x14ac:dyDescent="0.4">
      <c r="A138" s="89">
        <v>3</v>
      </c>
      <c r="B138" s="189" t="s">
        <v>56</v>
      </c>
      <c r="C138" s="189"/>
      <c r="D138" s="189"/>
      <c r="E138" s="189"/>
      <c r="F138" s="189"/>
      <c r="G138" s="132"/>
      <c r="H138" s="132"/>
      <c r="I138" s="132"/>
      <c r="J138" s="132"/>
      <c r="K138" s="132"/>
      <c r="L138" s="132"/>
      <c r="M138" s="96"/>
      <c r="N138" s="96"/>
      <c r="O138" s="96"/>
      <c r="P138" s="107">
        <f>IF(P144="",SUM(P139:P144),(SUM(P139:P144)-MIN(P139:P144)))</f>
        <v>1521.7528999516387</v>
      </c>
    </row>
    <row r="139" spans="1:16" s="99" customFormat="1" ht="18.75" x14ac:dyDescent="0.3">
      <c r="A139" s="90"/>
      <c r="B139" s="91">
        <f>IF('P11'!A10="","",'P11'!A10)</f>
        <v>85</v>
      </c>
      <c r="C139" s="94">
        <f>IF('P11'!B10="","",'P11'!B10)</f>
        <v>80.34</v>
      </c>
      <c r="D139" s="91" t="str">
        <f>IF('P11'!C10="","",'P11'!C10)</f>
        <v>SM</v>
      </c>
      <c r="E139" s="92">
        <f>IF('P11'!D10="","",'P11'!D10)</f>
        <v>33722</v>
      </c>
      <c r="F139" s="93" t="str">
        <f>IF('P11'!F10="","",'P11'!F10)</f>
        <v>Henrik Walter Pettersen</v>
      </c>
      <c r="G139" s="97">
        <f>IF('P11'!H10=0,"",'P11'!H10)</f>
        <v>98</v>
      </c>
      <c r="H139" s="97">
        <f>IF('P11'!I10=0,"",'P11'!I10)</f>
        <v>-102</v>
      </c>
      <c r="I139" s="97">
        <f>IF('P11'!J10=0,"",'P11'!J10)</f>
        <v>102</v>
      </c>
      <c r="J139" s="97">
        <f>IF('P11'!K10=0,"",'P11'!K10)</f>
        <v>120</v>
      </c>
      <c r="K139" s="97">
        <f>IF('P11'!L10=0,"",'P11'!L10)</f>
        <v>-125</v>
      </c>
      <c r="L139" s="97">
        <f>IF('P11'!M10=0,"",'P11'!M10)</f>
        <v>-125</v>
      </c>
      <c r="M139" s="97">
        <f>IF('P11'!N10=0,"",'P11'!N10)</f>
        <v>102</v>
      </c>
      <c r="N139" s="97">
        <f>IF('P11'!O10=0,"",'P11'!O10)</f>
        <v>120</v>
      </c>
      <c r="O139" s="97">
        <f>IF('P11'!P10=0,"",'P11'!P10)</f>
        <v>222</v>
      </c>
      <c r="P139" s="94">
        <f>IF('P11'!Q10=0,"",'P11'!Q10)</f>
        <v>273.11900171724409</v>
      </c>
    </row>
    <row r="140" spans="1:16" s="99" customFormat="1" ht="18.75" x14ac:dyDescent="0.3">
      <c r="A140" s="90"/>
      <c r="B140" s="91">
        <f>IF('P11'!A14="","",'P11'!A14)</f>
        <v>77</v>
      </c>
      <c r="C140" s="94">
        <f>IF('P11'!B14="","",'P11'!B14)</f>
        <v>73.459999999999994</v>
      </c>
      <c r="D140" s="91" t="str">
        <f>IF('P11'!C14="","",'P11'!C14)</f>
        <v>SM</v>
      </c>
      <c r="E140" s="92">
        <f>IF('P11'!D14="","",'P11'!D14)</f>
        <v>32283</v>
      </c>
      <c r="F140" s="93" t="str">
        <f>IF('P11'!F14="","",'P11'!F14)</f>
        <v>Patrik Welvestad</v>
      </c>
      <c r="G140" s="97">
        <f>IF('P11'!H14=0,"",'P11'!H14)</f>
        <v>95</v>
      </c>
      <c r="H140" s="97">
        <f>IF('P11'!I14=0,"",'P11'!I14)</f>
        <v>100</v>
      </c>
      <c r="I140" s="97">
        <f>IF('P11'!J14=0,"",'P11'!J14)</f>
        <v>-106</v>
      </c>
      <c r="J140" s="97">
        <f>IF('P11'!K14=0,"",'P11'!K14)</f>
        <v>125</v>
      </c>
      <c r="K140" s="97">
        <f>IF('P11'!L14=0,"",'P11'!L14)</f>
        <v>131</v>
      </c>
      <c r="L140" s="97">
        <f>IF('P11'!M14=0,"",'P11'!M14)</f>
        <v>-136</v>
      </c>
      <c r="M140" s="97">
        <f>IF('P11'!N14=0,"",'P11'!N14)</f>
        <v>100</v>
      </c>
      <c r="N140" s="97">
        <f>IF('P11'!O14=0,"",'P11'!O14)</f>
        <v>131</v>
      </c>
      <c r="O140" s="97">
        <f>IF('P11'!P14=0,"",'P11'!P14)</f>
        <v>231</v>
      </c>
      <c r="P140" s="94">
        <f>IF('P11'!Q14=0,"",'P11'!Q14)</f>
        <v>298.95348929825343</v>
      </c>
    </row>
    <row r="141" spans="1:16" s="99" customFormat="1" ht="18.75" x14ac:dyDescent="0.3">
      <c r="A141" s="90"/>
      <c r="B141" s="91">
        <f>IF('P11'!A20="","",'P11'!A20)</f>
        <v>94</v>
      </c>
      <c r="C141" s="94">
        <f>IF('P11'!B20="","",'P11'!B20)</f>
        <v>86.98</v>
      </c>
      <c r="D141" s="91" t="str">
        <f>IF('P11'!C20="","",'P11'!C20)</f>
        <v>SM</v>
      </c>
      <c r="E141" s="92">
        <f>IF('P11'!D20="","",'P11'!D20)</f>
        <v>33405</v>
      </c>
      <c r="F141" s="93" t="str">
        <f>IF('P11'!F20="","",'P11'!F20)</f>
        <v>Ole Morten Joneid</v>
      </c>
      <c r="G141" s="97">
        <f>IF('P11'!H20=0,"",'P11'!H20)</f>
        <v>100</v>
      </c>
      <c r="H141" s="97">
        <f>IF('P11'!I20=0,"",'P11'!I20)</f>
        <v>-105</v>
      </c>
      <c r="I141" s="97">
        <f>IF('P11'!J20=0,"",'P11'!J20)</f>
        <v>105</v>
      </c>
      <c r="J141" s="97">
        <f>IF('P11'!K20=0,"",'P11'!K20)</f>
        <v>-137</v>
      </c>
      <c r="K141" s="97">
        <f>IF('P11'!L20=0,"",'P11'!L20)</f>
        <v>137</v>
      </c>
      <c r="L141" s="97">
        <f>IF('P11'!M20=0,"",'P11'!M20)</f>
        <v>-142</v>
      </c>
      <c r="M141" s="97">
        <f>IF('P11'!N20=0,"",'P11'!N20)</f>
        <v>105</v>
      </c>
      <c r="N141" s="97">
        <f>IF('P11'!O20=0,"",'P11'!O20)</f>
        <v>137</v>
      </c>
      <c r="O141" s="97">
        <f>IF('P11'!P20=0,"",'P11'!P20)</f>
        <v>242</v>
      </c>
      <c r="P141" s="94">
        <f>IF('P11'!Q20=0,"",'P11'!Q20)</f>
        <v>285.96746296167504</v>
      </c>
    </row>
    <row r="142" spans="1:16" s="99" customFormat="1" ht="18.75" x14ac:dyDescent="0.3">
      <c r="A142" s="90"/>
      <c r="B142" s="91">
        <f>IF('P12'!A12="","",'P12'!A12)</f>
        <v>94</v>
      </c>
      <c r="C142" s="94">
        <f>IF('P12'!B12="","",'P12'!B12)</f>
        <v>85.64</v>
      </c>
      <c r="D142" s="91" t="str">
        <f>IF('P12'!C12="","",'P12'!C12)</f>
        <v>SM</v>
      </c>
      <c r="E142" s="92">
        <f>IF('P12'!D12="","",'P12'!D12)</f>
        <v>33128</v>
      </c>
      <c r="F142" s="93" t="str">
        <f>IF('P12'!F12="","",'P12'!F12)</f>
        <v>Robin Andresen</v>
      </c>
      <c r="G142" s="97">
        <f>IF('P12'!H12=0,"",'P12'!H12)</f>
        <v>-110</v>
      </c>
      <c r="H142" s="97">
        <f>IF('P12'!I12=0,"",'P12'!I12)</f>
        <v>110</v>
      </c>
      <c r="I142" s="97">
        <f>IF('P12'!J12=0,"",'P12'!J12)</f>
        <v>-115</v>
      </c>
      <c r="J142" s="97">
        <f>IF('P12'!K12=0,"",'P12'!K12)</f>
        <v>130</v>
      </c>
      <c r="K142" s="97">
        <f>IF('P12'!L12=0,"",'P12'!L12)</f>
        <v>139</v>
      </c>
      <c r="L142" s="97">
        <f>IF('P12'!M12=0,"",'P12'!M12)</f>
        <v>-142</v>
      </c>
      <c r="M142" s="97">
        <f>IF('P12'!N12=0,"",'P12'!N12)</f>
        <v>110</v>
      </c>
      <c r="N142" s="97">
        <f>IF('P12'!O12=0,"",'P12'!O12)</f>
        <v>139</v>
      </c>
      <c r="O142" s="97">
        <f>IF('P12'!P12=0,"",'P12'!P12)</f>
        <v>249</v>
      </c>
      <c r="P142" s="94">
        <f>IF('P12'!Q12=0,"",'P12'!Q12)</f>
        <v>296.46471431914762</v>
      </c>
    </row>
    <row r="143" spans="1:16" s="99" customFormat="1" ht="18.75" x14ac:dyDescent="0.3">
      <c r="A143" s="90"/>
      <c r="B143" s="91">
        <f>IF('P12'!A14="","",'P12'!A14)</f>
        <v>94</v>
      </c>
      <c r="C143" s="94">
        <f>IF('P12'!B14="","",'P12'!B14)</f>
        <v>85.82</v>
      </c>
      <c r="D143" s="91" t="str">
        <f>IF('P12'!C14="","",'P12'!C14)</f>
        <v>SM</v>
      </c>
      <c r="E143" s="92">
        <f>IF('P12'!D14="","",'P12'!D14)</f>
        <v>31220</v>
      </c>
      <c r="F143" s="93" t="str">
        <f>IF('P12'!F14="","",'P12'!F14)</f>
        <v>Tomas Fjeldberg</v>
      </c>
      <c r="G143" s="97">
        <f>IF('P12'!H14=0,"",'P12'!H14)</f>
        <v>100</v>
      </c>
      <c r="H143" s="97">
        <f>IF('P12'!I14=0,"",'P12'!I14)</f>
        <v>105</v>
      </c>
      <c r="I143" s="97">
        <f>IF('P12'!J14=0,"",'P12'!J14)</f>
        <v>110</v>
      </c>
      <c r="J143" s="97">
        <f>IF('P12'!K14=0,"",'P12'!K14)</f>
        <v>125</v>
      </c>
      <c r="K143" s="97">
        <f>IF('P12'!L14=0,"",'P12'!L14)</f>
        <v>130</v>
      </c>
      <c r="L143" s="97">
        <f>IF('P12'!M14=0,"",'P12'!M14)</f>
        <v>135</v>
      </c>
      <c r="M143" s="97">
        <f>IF('P12'!N14=0,"",'P12'!N14)</f>
        <v>110</v>
      </c>
      <c r="N143" s="97">
        <f>IF('P12'!O14=0,"",'P12'!O14)</f>
        <v>135</v>
      </c>
      <c r="O143" s="97">
        <f>IF('P12'!P14=0,"",'P12'!P14)</f>
        <v>245</v>
      </c>
      <c r="P143" s="94">
        <f>IF('P12'!Q14=0,"",'P12'!Q14)</f>
        <v>291.40230443607953</v>
      </c>
    </row>
    <row r="144" spans="1:16" s="99" customFormat="1" ht="18.75" x14ac:dyDescent="0.3">
      <c r="A144" s="90"/>
      <c r="B144" s="91">
        <f>IF('P12'!A19="","",'P12'!A19)</f>
        <v>69</v>
      </c>
      <c r="C144" s="94">
        <f>IF('P12'!B19="","",'P12'!B19)</f>
        <v>68.42</v>
      </c>
      <c r="D144" s="91" t="str">
        <f>IF('P12'!C19="","",'P12'!C19)</f>
        <v>SM</v>
      </c>
      <c r="E144" s="92">
        <f>IF('P12'!D19="","",'P12'!D19)</f>
        <v>33342</v>
      </c>
      <c r="F144" s="93" t="str">
        <f>IF('P12'!F19="","",'P12'!F19)</f>
        <v>Daniel Roness</v>
      </c>
      <c r="G144" s="97">
        <f>IF('P12'!H19=0,"",'P12'!H19)</f>
        <v>115</v>
      </c>
      <c r="H144" s="97">
        <f>IF('P12'!I19=0,"",'P12'!I19)</f>
        <v>-119</v>
      </c>
      <c r="I144" s="97">
        <f>IF('P12'!J19=0,"",'P12'!J19)</f>
        <v>-119</v>
      </c>
      <c r="J144" s="97">
        <f>IF('P12'!K19=0,"",'P12'!K19)</f>
        <v>143</v>
      </c>
      <c r="K144" s="97">
        <f>IF('P12'!L19=0,"",'P12'!L19)</f>
        <v>-151</v>
      </c>
      <c r="L144" s="97">
        <f>IF('P12'!M19=0,"",'P12'!M19)</f>
        <v>-151</v>
      </c>
      <c r="M144" s="97">
        <f>IF('P12'!N19=0,"",'P12'!N19)</f>
        <v>115</v>
      </c>
      <c r="N144" s="97">
        <f>IF('P12'!O19=0,"",'P12'!O19)</f>
        <v>143</v>
      </c>
      <c r="O144" s="97">
        <f>IF('P12'!P19=0,"",'P12'!P19)</f>
        <v>258</v>
      </c>
      <c r="P144" s="94">
        <f>IF('P12'!Q19=0,"",'P12'!Q19)</f>
        <v>348.96492893648337</v>
      </c>
    </row>
    <row r="145" spans="1:16" s="102" customFormat="1" ht="27.75" x14ac:dyDescent="0.4">
      <c r="A145" s="89">
        <v>4</v>
      </c>
      <c r="B145" s="189" t="s">
        <v>69</v>
      </c>
      <c r="C145" s="189"/>
      <c r="D145" s="189"/>
      <c r="E145" s="189"/>
      <c r="F145" s="189"/>
      <c r="G145" s="132"/>
      <c r="H145" s="132"/>
      <c r="I145" s="132"/>
      <c r="J145" s="132"/>
      <c r="K145" s="132"/>
      <c r="L145" s="132"/>
      <c r="M145" s="96"/>
      <c r="N145" s="96"/>
      <c r="O145" s="96"/>
      <c r="P145" s="107">
        <f>IF(P151="",SUM(P146:P151),(SUM(P146:P151)-MIN(P146:P151)))</f>
        <v>1446.470336454066</v>
      </c>
    </row>
    <row r="146" spans="1:16" s="99" customFormat="1" ht="18.75" x14ac:dyDescent="0.3">
      <c r="A146" s="90"/>
      <c r="B146" s="91">
        <f>IF('P11'!A9="","",'P11'!A9)</f>
        <v>105</v>
      </c>
      <c r="C146" s="94">
        <f>IF('P11'!B9="","",'P11'!B9)</f>
        <v>102.46</v>
      </c>
      <c r="D146" s="91" t="str">
        <f>IF('P11'!C9="","",'P11'!C9)</f>
        <v>SM</v>
      </c>
      <c r="E146" s="92">
        <f>IF('P11'!D9="","",'P11'!D9)</f>
        <v>32137</v>
      </c>
      <c r="F146" s="93" t="str">
        <f>IF('P11'!F9="","",'P11'!F9)</f>
        <v>Geir Amund Svan Hasle</v>
      </c>
      <c r="G146" s="97">
        <f>IF('P11'!H9=0,"",'P11'!H9)</f>
        <v>105</v>
      </c>
      <c r="H146" s="97">
        <f>IF('P11'!I9=0,"",'P11'!I9)</f>
        <v>-110</v>
      </c>
      <c r="I146" s="97">
        <f>IF('P11'!J9=0,"",'P11'!J9)</f>
        <v>-110</v>
      </c>
      <c r="J146" s="97">
        <f>IF('P11'!K9=0,"",'P11'!K9)</f>
        <v>125</v>
      </c>
      <c r="K146" s="97">
        <f>IF('P11'!L9=0,"",'P11'!L9)</f>
        <v>-130</v>
      </c>
      <c r="L146" s="97">
        <f>IF('P11'!M9=0,"",'P11'!M9)</f>
        <v>130</v>
      </c>
      <c r="M146" s="97">
        <f>IF('P11'!N9=0,"",'P11'!N9)</f>
        <v>105</v>
      </c>
      <c r="N146" s="97">
        <f>IF('P11'!O9=0,"",'P11'!O9)</f>
        <v>130</v>
      </c>
      <c r="O146" s="97">
        <f>IF('P11'!P9=0,"",'P11'!P9)</f>
        <v>235</v>
      </c>
      <c r="P146" s="94">
        <f>IF('P11'!Q9=0,"",'P11'!Q9)</f>
        <v>259.08741716877495</v>
      </c>
    </row>
    <row r="147" spans="1:16" s="99" customFormat="1" ht="18.75" x14ac:dyDescent="0.3">
      <c r="A147" s="90"/>
      <c r="B147" s="91" t="str">
        <f>IF('P11'!A15="","",'P11'!A15)</f>
        <v>+105</v>
      </c>
      <c r="C147" s="94">
        <f>IF('P11'!B15="","",'P11'!B15)</f>
        <v>114.18</v>
      </c>
      <c r="D147" s="91" t="str">
        <f>IF('P11'!C15="","",'P11'!C15)</f>
        <v>SM</v>
      </c>
      <c r="E147" s="92">
        <f>IF('P11'!D15="","",'P11'!D15)</f>
        <v>32467</v>
      </c>
      <c r="F147" s="93" t="str">
        <f>IF('P11'!F15="","",'P11'!F15)</f>
        <v>Kristian Kvalen</v>
      </c>
      <c r="G147" s="97">
        <f>IF('P11'!H15=0,"",'P11'!H15)</f>
        <v>115</v>
      </c>
      <c r="H147" s="97">
        <f>IF('P11'!I15=0,"",'P11'!I15)</f>
        <v>-119</v>
      </c>
      <c r="I147" s="97">
        <f>IF('P11'!J15=0,"",'P11'!J15)</f>
        <v>-121</v>
      </c>
      <c r="J147" s="97">
        <f>IF('P11'!K15=0,"",'P11'!K15)</f>
        <v>140</v>
      </c>
      <c r="K147" s="97">
        <f>IF('P11'!L15=0,"",'P11'!L15)</f>
        <v>-145</v>
      </c>
      <c r="L147" s="97">
        <f>IF('P11'!M15=0,"",'P11'!M15)</f>
        <v>145</v>
      </c>
      <c r="M147" s="97">
        <f>IF('P11'!N15=0,"",'P11'!N15)</f>
        <v>115</v>
      </c>
      <c r="N147" s="97">
        <f>IF('P11'!O15=0,"",'P11'!O15)</f>
        <v>145</v>
      </c>
      <c r="O147" s="97">
        <f>IF('P11'!P15=0,"",'P11'!P15)</f>
        <v>260</v>
      </c>
      <c r="P147" s="94">
        <f>IF('P11'!Q15=0,"",'P11'!Q15)</f>
        <v>276.59817565517835</v>
      </c>
    </row>
    <row r="148" spans="1:16" s="99" customFormat="1" ht="18.75" x14ac:dyDescent="0.3">
      <c r="A148" s="90"/>
      <c r="B148" s="91">
        <f>IF('P11'!A21="","",'P11'!A21)</f>
        <v>85</v>
      </c>
      <c r="C148" s="94">
        <f>IF('P11'!B21="","",'P11'!B21)</f>
        <v>82.8</v>
      </c>
      <c r="D148" s="91" t="str">
        <f>IF('P11'!C21="","",'P11'!C21)</f>
        <v>SM</v>
      </c>
      <c r="E148" s="92">
        <f>IF('P11'!D21="","",'P11'!D21)</f>
        <v>32411</v>
      </c>
      <c r="F148" s="93" t="str">
        <f>IF('P11'!F21="","",'P11'!F21)</f>
        <v>Audun Reigstad</v>
      </c>
      <c r="G148" s="97">
        <f>IF('P11'!H21=0,"",'P11'!H21)</f>
        <v>75</v>
      </c>
      <c r="H148" s="97">
        <f>IF('P11'!I21=0,"",'P11'!I21)</f>
        <v>80</v>
      </c>
      <c r="I148" s="97">
        <f>IF('P11'!J21=0,"",'P11'!J21)</f>
        <v>-85</v>
      </c>
      <c r="J148" s="97">
        <f>IF('P11'!K21=0,"",'P11'!K21)</f>
        <v>105</v>
      </c>
      <c r="K148" s="97">
        <f>IF('P11'!L21=0,"",'P11'!L21)</f>
        <v>-110</v>
      </c>
      <c r="L148" s="97">
        <f>IF('P11'!M21=0,"",'P11'!M21)</f>
        <v>115</v>
      </c>
      <c r="M148" s="97">
        <f>IF('P11'!N21=0,"",'P11'!N21)</f>
        <v>80</v>
      </c>
      <c r="N148" s="97">
        <f>IF('P11'!O21=0,"",'P11'!O21)</f>
        <v>115</v>
      </c>
      <c r="O148" s="97">
        <f>IF('P11'!P21=0,"",'P11'!P21)</f>
        <v>195</v>
      </c>
      <c r="P148" s="94">
        <f>IF('P11'!Q21=0,"",'P11'!Q21)</f>
        <v>236.13769306968288</v>
      </c>
    </row>
    <row r="149" spans="1:16" s="99" customFormat="1" ht="18.75" x14ac:dyDescent="0.3">
      <c r="A149" s="90"/>
      <c r="B149" s="91">
        <f>IF('P12'!A9="","",'P12'!A9)</f>
        <v>85</v>
      </c>
      <c r="C149" s="94">
        <f>IF('P12'!B9="","",'P12'!B9)</f>
        <v>84.78</v>
      </c>
      <c r="D149" s="91" t="str">
        <f>IF('P12'!C9="","",'P12'!C9)</f>
        <v>SM</v>
      </c>
      <c r="E149" s="92">
        <f>IF('P12'!D9="","",'P12'!D9)</f>
        <v>32516</v>
      </c>
      <c r="F149" s="93" t="str">
        <f>IF('P12'!F9="","",'P12'!F9)</f>
        <v>Anders Albert</v>
      </c>
      <c r="G149" s="97">
        <f>IF('P12'!H9=0,"",'P12'!H9)</f>
        <v>95</v>
      </c>
      <c r="H149" s="97">
        <f>IF('P12'!I9=0,"",'P12'!I9)</f>
        <v>100</v>
      </c>
      <c r="I149" s="97">
        <f>IF('P12'!J9=0,"",'P12'!J9)</f>
        <v>-105</v>
      </c>
      <c r="J149" s="97">
        <f>IF('P12'!K9=0,"",'P12'!K9)</f>
        <v>125</v>
      </c>
      <c r="K149" s="97">
        <f>IF('P12'!L9=0,"",'P12'!L9)</f>
        <v>130</v>
      </c>
      <c r="L149" s="97">
        <f>IF('P12'!M9=0,"",'P12'!M9)</f>
        <v>-135</v>
      </c>
      <c r="M149" s="97">
        <f>IF('P12'!N9=0,"",'P12'!N9)</f>
        <v>100</v>
      </c>
      <c r="N149" s="97">
        <f>IF('P12'!O9=0,"",'P12'!O9)</f>
        <v>130</v>
      </c>
      <c r="O149" s="97">
        <f>IF('P12'!P9=0,"",'P12'!P9)</f>
        <v>230</v>
      </c>
      <c r="P149" s="94">
        <f>IF('P12'!Q9=0,"",'P12'!Q9)</f>
        <v>275.21210199513627</v>
      </c>
    </row>
    <row r="150" spans="1:16" s="99" customFormat="1" ht="18.75" x14ac:dyDescent="0.3">
      <c r="A150" s="90"/>
      <c r="B150" s="91">
        <f>IF('P12'!A17="","",'P12'!A17)</f>
        <v>77</v>
      </c>
      <c r="C150" s="94">
        <f>IF('P12'!B17="","",'P12'!B17)</f>
        <v>76.34</v>
      </c>
      <c r="D150" s="91" t="str">
        <f>IF('P12'!C17="","",'P12'!C17)</f>
        <v>UM</v>
      </c>
      <c r="E150" s="92">
        <f>IF('P12'!D17="","",'P12'!D17)</f>
        <v>37233</v>
      </c>
      <c r="F150" s="93" t="str">
        <f>IF('P12'!F17="","",'P12'!F17)</f>
        <v>Øystein Aleksander Skauge</v>
      </c>
      <c r="G150" s="97">
        <f>IF('P12'!H17=0,"",'P12'!H17)</f>
        <v>98</v>
      </c>
      <c r="H150" s="97">
        <f>IF('P12'!I17=0,"",'P12'!I17)</f>
        <v>102</v>
      </c>
      <c r="I150" s="97">
        <f>IF('P12'!J17=0,"",'P12'!J17)</f>
        <v>-105</v>
      </c>
      <c r="J150" s="97">
        <f>IF('P12'!K17=0,"",'P12'!K17)</f>
        <v>-115</v>
      </c>
      <c r="K150" s="97">
        <f>IF('P12'!L17=0,"",'P12'!L17)</f>
        <v>115</v>
      </c>
      <c r="L150" s="97">
        <f>IF('P12'!M17=0,"",'P12'!M17)</f>
        <v>121</v>
      </c>
      <c r="M150" s="97">
        <f>IF('P12'!N17=0,"",'P12'!N17)</f>
        <v>102</v>
      </c>
      <c r="N150" s="97">
        <f>IF('P12'!O17=0,"",'P12'!O17)</f>
        <v>121</v>
      </c>
      <c r="O150" s="97">
        <f>IF('P12'!P17=0,"",'P12'!P17)</f>
        <v>223</v>
      </c>
      <c r="P150" s="94">
        <f>IF('P12'!Q17=0,"",'P12'!Q17)</f>
        <v>282.19890569460551</v>
      </c>
    </row>
    <row r="151" spans="1:16" s="99" customFormat="1" ht="18.75" x14ac:dyDescent="0.3">
      <c r="A151" s="90"/>
      <c r="B151" s="91">
        <f>IF('P12'!A21="","",'P12'!A21)</f>
        <v>105</v>
      </c>
      <c r="C151" s="94">
        <f>IF('P12'!B21="","",'P12'!B21)</f>
        <v>94.9</v>
      </c>
      <c r="D151" s="91" t="str">
        <f>IF('P12'!C21="","",'P12'!C21)</f>
        <v>SM</v>
      </c>
      <c r="E151" s="92">
        <f>IF('P12'!D21="","",'P12'!D21)</f>
        <v>32393</v>
      </c>
      <c r="F151" s="93" t="str">
        <f>IF('P12'!F21="","",'P12'!F21)</f>
        <v>Håvard Grostad</v>
      </c>
      <c r="G151" s="97">
        <f>IF('P12'!H21=0,"",'P12'!H21)</f>
        <v>137</v>
      </c>
      <c r="H151" s="97">
        <f>IF('P12'!I21=0,"",'P12'!I21)</f>
        <v>140</v>
      </c>
      <c r="I151" s="97">
        <f>IF('P12'!J21=0,"",'P12'!J21)</f>
        <v>143</v>
      </c>
      <c r="J151" s="97">
        <f>IF('P12'!K21=0,"",'P12'!K21)</f>
        <v>163</v>
      </c>
      <c r="K151" s="97">
        <f>IF('P12'!L21=0,"",'P12'!L21)</f>
        <v>168</v>
      </c>
      <c r="L151" s="97">
        <f>IF('P12'!M21=0,"",'P12'!M21)</f>
        <v>-174</v>
      </c>
      <c r="M151" s="97">
        <f>IF('P12'!N21=0,"",'P12'!N21)</f>
        <v>143</v>
      </c>
      <c r="N151" s="97">
        <f>IF('P12'!O21=0,"",'P12'!O21)</f>
        <v>168</v>
      </c>
      <c r="O151" s="97">
        <f>IF('P12'!P21=0,"",'P12'!P21)</f>
        <v>311</v>
      </c>
      <c r="P151" s="94">
        <f>IF('P12'!Q21=0,"",'P12'!Q21)</f>
        <v>353.37373594037075</v>
      </c>
    </row>
  </sheetData>
  <mergeCells count="37">
    <mergeCell ref="B117:F117"/>
    <mergeCell ref="B124:F124"/>
    <mergeCell ref="B131:F131"/>
    <mergeCell ref="B138:F138"/>
    <mergeCell ref="B145:F145"/>
    <mergeCell ref="A122:P122"/>
    <mergeCell ref="B89:F89"/>
    <mergeCell ref="A100:P100"/>
    <mergeCell ref="B107:F107"/>
    <mergeCell ref="B102:F102"/>
    <mergeCell ref="B112:F112"/>
    <mergeCell ref="B94:F94"/>
    <mergeCell ref="B48:F48"/>
    <mergeCell ref="B52:F52"/>
    <mergeCell ref="B57:F57"/>
    <mergeCell ref="B81:F81"/>
    <mergeCell ref="A25:P25"/>
    <mergeCell ref="B32:F32"/>
    <mergeCell ref="B27:F27"/>
    <mergeCell ref="B36:F36"/>
    <mergeCell ref="A41:P41"/>
    <mergeCell ref="B85:F85"/>
    <mergeCell ref="A1:P1"/>
    <mergeCell ref="A2:E2"/>
    <mergeCell ref="M2:P2"/>
    <mergeCell ref="A4:P4"/>
    <mergeCell ref="B6:F6"/>
    <mergeCell ref="B65:F65"/>
    <mergeCell ref="B74:F74"/>
    <mergeCell ref="B20:F20"/>
    <mergeCell ref="F2:K2"/>
    <mergeCell ref="A63:P63"/>
    <mergeCell ref="B69:F69"/>
    <mergeCell ref="A79:P79"/>
    <mergeCell ref="B11:F11"/>
    <mergeCell ref="B16:F16"/>
    <mergeCell ref="B43:F43"/>
  </mergeCells>
  <phoneticPr fontId="31" type="noConversion"/>
  <conditionalFormatting sqref="G108:L111 G103:L106 G113:L116 G118:L120 G132:L137 G139:L144 G125:L130 G28:L31 G33:L35 G37:L40 G70:L73 G66:L68 G75:L78 G44:L47 G49:L51 G58:L61 G53:L56 G86:L88 G95:L98 G82:L84 G90:L93 G7:L10 G17:L19 G146:L151 G21:L23 G12:L15">
    <cfRule type="cellIs" dxfId="15" priority="13" stopIfTrue="1" operator="lessThanOrEqual">
      <formula>0</formula>
    </cfRule>
    <cfRule type="cellIs" dxfId="14" priority="14" stopIfTrue="1" operator="between">
      <formula>1</formula>
      <formula>300</formula>
    </cfRule>
  </conditionalFormatting>
  <pageMargins left="0.75" right="0.75" top="1" bottom="1" header="0.5" footer="0.5"/>
  <pageSetup paperSize="9" scale="65" fitToHeight="0" orientation="portrait" copies="2"/>
  <rowBreaks count="3" manualBreakCount="3">
    <brk id="40" max="16383" man="1"/>
    <brk id="78" max="16383" man="1"/>
    <brk id="12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tabSelected="1" topLeftCell="A70" workbookViewId="0">
      <selection activeCell="F109" sqref="F109"/>
    </sheetView>
  </sheetViews>
  <sheetFormatPr defaultColWidth="8.85546875" defaultRowHeight="12.75" x14ac:dyDescent="0.2"/>
  <cols>
    <col min="1" max="1" width="4.5703125" customWidth="1"/>
    <col min="2" max="2" width="7.28515625" customWidth="1"/>
    <col min="3" max="3" width="9.5703125" style="43" customWidth="1"/>
    <col min="4" max="4" width="5.42578125" customWidth="1"/>
    <col min="5" max="5" width="11.5703125" customWidth="1"/>
    <col min="6" max="6" width="34" style="11" customWidth="1"/>
    <col min="7" max="12" width="6.85546875" style="11" customWidth="1"/>
    <col min="13" max="15" width="6.85546875" style="43" customWidth="1"/>
    <col min="16" max="16" width="15.5703125" style="43" customWidth="1"/>
  </cols>
  <sheetData>
    <row r="1" spans="1:16" s="44" customFormat="1" ht="33.75" customHeight="1" x14ac:dyDescent="0.45">
      <c r="A1" s="190" t="s">
        <v>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s="44" customFormat="1" ht="27" customHeight="1" x14ac:dyDescent="0.45">
      <c r="A2" s="191" t="str">
        <f>IF('P1'!H5&gt;0,'P1'!H5,"")</f>
        <v>Spydeberg Atletene</v>
      </c>
      <c r="B2" s="191"/>
      <c r="C2" s="191"/>
      <c r="D2" s="191"/>
      <c r="E2" s="191"/>
      <c r="F2" s="195" t="str">
        <f>IF('P1'!M5&gt;0,'P1'!M5,"")</f>
        <v>Spydeberghallen</v>
      </c>
      <c r="G2" s="195"/>
      <c r="H2" s="195"/>
      <c r="I2" s="195"/>
      <c r="J2" s="195"/>
      <c r="K2" s="195"/>
      <c r="L2" s="140"/>
      <c r="M2" s="192" t="s">
        <v>59</v>
      </c>
      <c r="N2" s="192"/>
      <c r="O2" s="192"/>
      <c r="P2" s="192"/>
    </row>
    <row r="3" spans="1:16" ht="14.1" customHeight="1" x14ac:dyDescent="0.25">
      <c r="A3" s="40"/>
      <c r="B3" s="40"/>
      <c r="C3" s="106"/>
      <c r="D3" s="40"/>
      <c r="E3" s="42"/>
      <c r="F3" s="105"/>
      <c r="G3" s="105"/>
      <c r="H3" s="105"/>
      <c r="I3" s="105"/>
      <c r="J3" s="105"/>
      <c r="K3" s="105"/>
      <c r="L3" s="105"/>
      <c r="M3" s="95"/>
      <c r="N3" s="95"/>
      <c r="O3" s="95"/>
      <c r="P3" s="106"/>
    </row>
    <row r="4" spans="1:16" s="45" customFormat="1" ht="27" x14ac:dyDescent="0.35">
      <c r="A4" s="196" t="s">
        <v>54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ht="14.1" customHeight="1" x14ac:dyDescent="0.25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95"/>
      <c r="N5" s="95"/>
      <c r="O5" s="95"/>
      <c r="P5" s="106"/>
    </row>
    <row r="6" spans="1:16" s="45" customFormat="1" ht="24.75" x14ac:dyDescent="0.35">
      <c r="A6" s="198" t="s">
        <v>71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16" s="99" customFormat="1" ht="18.75" x14ac:dyDescent="0.3">
      <c r="A7" s="90">
        <v>1</v>
      </c>
      <c r="B7" s="91">
        <f>IF('P3'!A19="","",'P3'!A19)</f>
        <v>53</v>
      </c>
      <c r="C7" s="94">
        <f>IF('P3'!B19="","",'P3'!B19)</f>
        <v>51.28</v>
      </c>
      <c r="D7" s="91" t="str">
        <f>IF('P3'!C19="","",'P3'!C19)</f>
        <v>UK</v>
      </c>
      <c r="E7" s="92">
        <f>IF('P3'!D19="","",'P3'!D19)</f>
        <v>36561</v>
      </c>
      <c r="F7" s="93" t="str">
        <f>IF('P3'!F19="","",'P3'!F19)</f>
        <v>Tiril Boge</v>
      </c>
      <c r="G7" s="97">
        <f>IF('P3'!H19=0,"",'P3'!H19)</f>
        <v>55</v>
      </c>
      <c r="H7" s="97">
        <f>IF('P3'!I19=0,"",'P3'!I19)</f>
        <v>-59</v>
      </c>
      <c r="I7" s="97">
        <f>IF('P3'!J19=0,"",'P3'!J19)</f>
        <v>59</v>
      </c>
      <c r="J7" s="97">
        <f>IF('P3'!K19=0,"",'P3'!K19)</f>
        <v>67</v>
      </c>
      <c r="K7" s="97" t="str">
        <f>IF('P3'!L19=0,"",'P3'!L19)</f>
        <v>-</v>
      </c>
      <c r="L7" s="97" t="str">
        <f>IF('P3'!M19=0,"",'P3'!M19)</f>
        <v>-</v>
      </c>
      <c r="M7" s="97">
        <f>IF('P3'!N19=0,"",'P3'!N19)</f>
        <v>59</v>
      </c>
      <c r="N7" s="97">
        <f>IF('P3'!O19=0,"",'P3'!O19)</f>
        <v>67</v>
      </c>
      <c r="O7" s="97">
        <f>IF('P3'!P19=0,"",'P3'!P19)</f>
        <v>126</v>
      </c>
      <c r="P7" s="94">
        <f>IF('P3'!Q19=0,"",'P3'!Q19)</f>
        <v>195.23288892261675</v>
      </c>
    </row>
    <row r="8" spans="1:16" s="99" customFormat="1" ht="18.75" x14ac:dyDescent="0.3">
      <c r="A8" s="90">
        <v>2</v>
      </c>
      <c r="B8" s="91">
        <f>IF('P3'!A11="","",'P3'!A11)</f>
        <v>69</v>
      </c>
      <c r="C8" s="94">
        <f>IF('P3'!B11="","",'P3'!B11)</f>
        <v>67.28</v>
      </c>
      <c r="D8" s="91" t="str">
        <f>IF('P3'!C11="","",'P3'!C11)</f>
        <v>JK</v>
      </c>
      <c r="E8" s="92">
        <f>IF('P3'!D11="","",'P3'!D11)</f>
        <v>35567</v>
      </c>
      <c r="F8" s="93" t="str">
        <f>IF('P3'!F11="","",'P3'!F11)</f>
        <v>Cecilie Nybru</v>
      </c>
      <c r="G8" s="97">
        <f>IF('P3'!H11=0,"",'P3'!H11)</f>
        <v>60</v>
      </c>
      <c r="H8" s="97">
        <f>IF('P3'!I11=0,"",'P3'!I11)</f>
        <v>65</v>
      </c>
      <c r="I8" s="97">
        <f>IF('P3'!J11=0,"",'P3'!J11)</f>
        <v>68</v>
      </c>
      <c r="J8" s="97">
        <f>IF('P3'!K11=0,"",'P3'!K11)</f>
        <v>73</v>
      </c>
      <c r="K8" s="97">
        <f>IF('P3'!L11=0,"",'P3'!L11)</f>
        <v>78</v>
      </c>
      <c r="L8" s="97">
        <f>IF('P3'!M11=0,"",'P3'!M11)</f>
        <v>-82</v>
      </c>
      <c r="M8" s="97">
        <f>IF('P3'!N11=0,"",'P3'!N11)</f>
        <v>68</v>
      </c>
      <c r="N8" s="97">
        <f>IF('P3'!O11=0,"",'P3'!O11)</f>
        <v>78</v>
      </c>
      <c r="O8" s="97">
        <f>IF('P3'!P11=0,"",'P3'!P11)</f>
        <v>146</v>
      </c>
      <c r="P8" s="94">
        <f>IF('P3'!Q11=0,"",'P3'!Q11)</f>
        <v>186.02771920737416</v>
      </c>
    </row>
    <row r="9" spans="1:16" s="99" customFormat="1" ht="18.75" x14ac:dyDescent="0.3">
      <c r="A9" s="90">
        <v>3</v>
      </c>
      <c r="B9" s="91">
        <f>IF('P3'!A18="","",'P3'!A18)</f>
        <v>63</v>
      </c>
      <c r="C9" s="94">
        <f>IF('P3'!B18="","",'P3'!B18)</f>
        <v>62</v>
      </c>
      <c r="D9" s="91" t="str">
        <f>IF('P3'!C18="","",'P3'!C18)</f>
        <v>JK</v>
      </c>
      <c r="E9" s="92">
        <f>IF('P3'!D18="","",'P3'!D18)</f>
        <v>35607</v>
      </c>
      <c r="F9" s="93" t="str">
        <f>IF('P3'!F18="","",'P3'!F18)</f>
        <v>Serina Eikemo Kallevik</v>
      </c>
      <c r="G9" s="97">
        <f>IF('P3'!H18=0,"",'P3'!H18)</f>
        <v>50</v>
      </c>
      <c r="H9" s="97">
        <f>IF('P3'!I18=0,"",'P3'!I18)</f>
        <v>-55</v>
      </c>
      <c r="I9" s="97">
        <f>IF('P3'!J18=0,"",'P3'!J18)</f>
        <v>-57</v>
      </c>
      <c r="J9" s="97">
        <f>IF('P3'!K18=0,"",'P3'!K18)</f>
        <v>65</v>
      </c>
      <c r="K9" s="97">
        <f>IF('P3'!L18=0,"",'P3'!L18)</f>
        <v>70</v>
      </c>
      <c r="L9" s="97">
        <f>IF('P3'!M18=0,"",'P3'!M18)</f>
        <v>-74</v>
      </c>
      <c r="M9" s="97">
        <f>IF('P3'!N18=0,"",'P3'!N18)</f>
        <v>50</v>
      </c>
      <c r="N9" s="97">
        <f>IF('P3'!O18=0,"",'P3'!O18)</f>
        <v>70</v>
      </c>
      <c r="O9" s="97">
        <f>IF('P3'!P18=0,"",'P3'!P18)</f>
        <v>120</v>
      </c>
      <c r="P9" s="94">
        <f>IF('P3'!Q18=0,"",'P3'!Q18)</f>
        <v>161.19406056878734</v>
      </c>
    </row>
    <row r="10" spans="1:16" s="99" customFormat="1" ht="18.75" x14ac:dyDescent="0.3">
      <c r="A10" s="90">
        <v>4</v>
      </c>
      <c r="B10" s="91">
        <f>IF('P3'!A15="","",'P3'!A15)</f>
        <v>53</v>
      </c>
      <c r="C10" s="94">
        <f>IF('P3'!B15="","",'P3'!B15)</f>
        <v>50.72</v>
      </c>
      <c r="D10" s="91" t="str">
        <f>IF('P3'!C15="","",'P3'!C15)</f>
        <v>JK</v>
      </c>
      <c r="E10" s="92">
        <f>IF('P3'!D15="","",'P3'!D15)</f>
        <v>35766</v>
      </c>
      <c r="F10" s="93" t="str">
        <f>IF('P3'!F15="","",'P3'!F15)</f>
        <v>Alice Bråtveit Kirketeig</v>
      </c>
      <c r="G10" s="97">
        <f>IF('P3'!H15=0,"",'P3'!H15)</f>
        <v>-45</v>
      </c>
      <c r="H10" s="97">
        <f>IF('P3'!I15=0,"",'P3'!I15)</f>
        <v>-45</v>
      </c>
      <c r="I10" s="97">
        <f>IF('P3'!J15=0,"",'P3'!J15)</f>
        <v>45</v>
      </c>
      <c r="J10" s="97">
        <f>IF('P3'!K15=0,"",'P3'!K15)</f>
        <v>-55</v>
      </c>
      <c r="K10" s="97">
        <f>IF('P3'!L15=0,"",'P3'!L15)</f>
        <v>55</v>
      </c>
      <c r="L10" s="97">
        <f>IF('P3'!M15=0,"",'P3'!M15)</f>
        <v>-60</v>
      </c>
      <c r="M10" s="97">
        <f>IF('P3'!N15=0,"",'P3'!N15)</f>
        <v>45</v>
      </c>
      <c r="N10" s="97">
        <f>IF('P3'!O15=0,"",'P3'!O15)</f>
        <v>55</v>
      </c>
      <c r="O10" s="97">
        <f>IF('P3'!P15=0,"",'P3'!P15)</f>
        <v>100</v>
      </c>
      <c r="P10" s="94">
        <f>IF('P3'!Q15=0,"",'P3'!Q15)</f>
        <v>156.36613544155574</v>
      </c>
    </row>
    <row r="11" spans="1:16" s="99" customFormat="1" ht="18.75" x14ac:dyDescent="0.3">
      <c r="A11" s="90">
        <v>5</v>
      </c>
      <c r="B11" s="91">
        <f>IF('P3'!A13="","",'P3'!A13)</f>
        <v>63</v>
      </c>
      <c r="C11" s="94">
        <f>IF('P3'!B13="","",'P3'!B13)</f>
        <v>59.68</v>
      </c>
      <c r="D11" s="91" t="str">
        <f>IF('P3'!C13="","",'P3'!C13)</f>
        <v>UK</v>
      </c>
      <c r="E11" s="92">
        <f>IF('P3'!D13="","",'P3'!D13)</f>
        <v>36931</v>
      </c>
      <c r="F11" s="93" t="str">
        <f>IF('P3'!F13="","",'P3'!F13)</f>
        <v>Hedda Hauge Aasgård</v>
      </c>
      <c r="G11" s="97">
        <f>IF('P3'!H13=0,"",'P3'!H13)</f>
        <v>40</v>
      </c>
      <c r="H11" s="97">
        <f>IF('P3'!I13=0,"",'P3'!I13)</f>
        <v>43</v>
      </c>
      <c r="I11" s="97">
        <f>IF('P3'!J13=0,"",'P3'!J13)</f>
        <v>46</v>
      </c>
      <c r="J11" s="97">
        <f>IF('P3'!K13=0,"",'P3'!K13)</f>
        <v>60</v>
      </c>
      <c r="K11" s="97">
        <f>IF('P3'!L13=0,"",'P3'!L13)</f>
        <v>63</v>
      </c>
      <c r="L11" s="97">
        <f>IF('P3'!M13=0,"",'P3'!M13)</f>
        <v>66</v>
      </c>
      <c r="M11" s="97">
        <f>IF('P3'!N13=0,"",'P3'!N13)</f>
        <v>46</v>
      </c>
      <c r="N11" s="97">
        <f>IF('P3'!O13=0,"",'P3'!O13)</f>
        <v>66</v>
      </c>
      <c r="O11" s="97">
        <f>IF('P3'!P13=0,"",'P3'!P13)</f>
        <v>112</v>
      </c>
      <c r="P11" s="94">
        <f>IF('P3'!Q13=0,"",'P3'!Q13)</f>
        <v>154.47757435373245</v>
      </c>
    </row>
    <row r="12" spans="1:16" s="99" customFormat="1" ht="18.75" x14ac:dyDescent="0.3">
      <c r="A12" s="90">
        <v>6</v>
      </c>
      <c r="B12" s="91">
        <f>IF('P3'!A17="","",'P3'!A17)</f>
        <v>58</v>
      </c>
      <c r="C12" s="94">
        <f>IF('P3'!B17="","",'P3'!B17)</f>
        <v>56.22</v>
      </c>
      <c r="D12" s="91" t="str">
        <f>IF('P3'!C17="","",'P3'!C17)</f>
        <v>UK</v>
      </c>
      <c r="E12" s="92">
        <f>IF('P3'!D17="","",'P3'!D17)</f>
        <v>37315</v>
      </c>
      <c r="F12" s="93" t="str">
        <f>IF('P3'!F17="","",'P3'!F17)</f>
        <v>Julia Jordanger Loen</v>
      </c>
      <c r="G12" s="97">
        <f>IF('P3'!H17=0,"",'P3'!H17)</f>
        <v>42</v>
      </c>
      <c r="H12" s="97">
        <f>IF('P3'!I17=0,"",'P3'!I17)</f>
        <v>45</v>
      </c>
      <c r="I12" s="97">
        <f>IF('P3'!J17=0,"",'P3'!J17)</f>
        <v>47</v>
      </c>
      <c r="J12" s="97">
        <f>IF('P3'!K17=0,"",'P3'!K17)</f>
        <v>57</v>
      </c>
      <c r="K12" s="97">
        <f>IF('P3'!L17=0,"",'P3'!L17)</f>
        <v>60</v>
      </c>
      <c r="L12" s="97">
        <f>IF('P3'!M17=0,"",'P3'!M17)</f>
        <v>-63</v>
      </c>
      <c r="M12" s="97">
        <f>IF('P3'!N17=0,"",'P3'!N17)</f>
        <v>47</v>
      </c>
      <c r="N12" s="97">
        <f>IF('P3'!O17=0,"",'P3'!O17)</f>
        <v>60</v>
      </c>
      <c r="O12" s="97">
        <f>IF('P3'!P17=0,"",'P3'!P17)</f>
        <v>107</v>
      </c>
      <c r="P12" s="94">
        <f>IF('P3'!Q17=0,"",'P3'!Q17)</f>
        <v>154.16925633074621</v>
      </c>
    </row>
    <row r="13" spans="1:16" s="99" customFormat="1" ht="18.75" x14ac:dyDescent="0.3">
      <c r="A13" s="90">
        <v>7</v>
      </c>
      <c r="B13" s="91">
        <f>IF('P3'!A20="","",'P3'!A20)</f>
        <v>75</v>
      </c>
      <c r="C13" s="94">
        <f>IF('P3'!B20="","",'P3'!B20)</f>
        <v>71.14</v>
      </c>
      <c r="D13" s="91" t="str">
        <f>IF('P3'!C20="","",'P3'!C20)</f>
        <v>UK</v>
      </c>
      <c r="E13" s="92">
        <f>IF('P3'!D20="","",'P3'!D20)</f>
        <v>36700</v>
      </c>
      <c r="F13" s="93" t="str">
        <f>IF('P3'!F20="","",'P3'!F20)</f>
        <v>Vilde Sårheim</v>
      </c>
      <c r="G13" s="97">
        <f>IF('P3'!H20=0,"",'P3'!H20)</f>
        <v>-50</v>
      </c>
      <c r="H13" s="97">
        <f>IF('P3'!I20=0,"",'P3'!I20)</f>
        <v>52</v>
      </c>
      <c r="I13" s="97">
        <f>IF('P3'!J20=0,"",'P3'!J20)</f>
        <v>55</v>
      </c>
      <c r="J13" s="97">
        <f>IF('P3'!K20=0,"",'P3'!K20)</f>
        <v>62</v>
      </c>
      <c r="K13" s="97">
        <f>IF('P3'!L20=0,"",'P3'!L20)</f>
        <v>-68</v>
      </c>
      <c r="L13" s="97">
        <f>IF('P3'!M20=0,"",'P3'!M20)</f>
        <v>68</v>
      </c>
      <c r="M13" s="97">
        <f>IF('P3'!N20=0,"",'P3'!N20)</f>
        <v>55</v>
      </c>
      <c r="N13" s="97">
        <f>IF('P3'!O20=0,"",'P3'!O20)</f>
        <v>68</v>
      </c>
      <c r="O13" s="97">
        <f>IF('P3'!P20=0,"",'P3'!P20)</f>
        <v>123</v>
      </c>
      <c r="P13" s="94">
        <f>IF('P3'!Q20=0,"",'P3'!Q20)</f>
        <v>151.62389904897148</v>
      </c>
    </row>
    <row r="14" spans="1:16" s="99" customFormat="1" ht="18.75" x14ac:dyDescent="0.3">
      <c r="A14" s="90">
        <v>8</v>
      </c>
      <c r="B14" s="91">
        <f>IF('P3'!A9="","",'P3'!A9)</f>
        <v>75</v>
      </c>
      <c r="C14" s="94">
        <f>IF('P3'!B9="","",'P3'!B9)</f>
        <v>74.180000000000007</v>
      </c>
      <c r="D14" s="91" t="str">
        <f>IF('P3'!C9="","",'P3'!C9)</f>
        <v>UK</v>
      </c>
      <c r="E14" s="92">
        <f>IF('P3'!D9="","",'P3'!D9)</f>
        <v>36972</v>
      </c>
      <c r="F14" s="93" t="str">
        <f>IF('P3'!F9="","",'P3'!F9)</f>
        <v>Oda Marie Myklebust</v>
      </c>
      <c r="G14" s="97">
        <f>IF('P3'!H9=0,"",'P3'!H9)</f>
        <v>39</v>
      </c>
      <c r="H14" s="97">
        <f>IF('P3'!I9=0,"",'P3'!I9)</f>
        <v>43</v>
      </c>
      <c r="I14" s="97">
        <f>IF('P3'!J9=0,"",'P3'!J9)</f>
        <v>-46</v>
      </c>
      <c r="J14" s="97">
        <f>IF('P3'!K9=0,"",'P3'!K9)</f>
        <v>59</v>
      </c>
      <c r="K14" s="97">
        <f>IF('P3'!L9=0,"",'P3'!L9)</f>
        <v>-63</v>
      </c>
      <c r="L14" s="97">
        <f>IF('P3'!M9=0,"",'P3'!M9)</f>
        <v>63</v>
      </c>
      <c r="M14" s="97">
        <f>IF('P3'!N9=0,"",'P3'!N9)</f>
        <v>43</v>
      </c>
      <c r="N14" s="97">
        <f>IF('P3'!O9=0,"",'P3'!O9)</f>
        <v>63</v>
      </c>
      <c r="O14" s="97">
        <f>IF('P3'!P9=0,"",'P3'!P9)</f>
        <v>106</v>
      </c>
      <c r="P14" s="94">
        <f>IF('P3'!Q9=0,"",'P3'!Q9)</f>
        <v>127.66941971714265</v>
      </c>
    </row>
    <row r="15" spans="1:16" s="99" customFormat="1" ht="18.75" x14ac:dyDescent="0.3">
      <c r="A15" s="90">
        <v>9</v>
      </c>
      <c r="B15" s="91">
        <f>IF('P3'!A21="","",'P3'!A21)</f>
        <v>63</v>
      </c>
      <c r="C15" s="94">
        <f>IF('P3'!B21="","",'P3'!B21)</f>
        <v>62</v>
      </c>
      <c r="D15" s="91" t="str">
        <f>IF('P3'!C21="","",'P3'!C21)</f>
        <v>JK</v>
      </c>
      <c r="E15" s="92">
        <f>IF('P3'!D21="","",'P3'!D21)</f>
        <v>36235</v>
      </c>
      <c r="F15" s="93" t="str">
        <f>IF('P3'!F21="","",'P3'!F21)</f>
        <v>Lone Austerheim</v>
      </c>
      <c r="G15" s="97">
        <f>IF('P3'!H21=0,"",'P3'!H21)</f>
        <v>33</v>
      </c>
      <c r="H15" s="97">
        <f>IF('P3'!I21=0,"",'P3'!I21)</f>
        <v>38</v>
      </c>
      <c r="I15" s="97">
        <f>IF('P3'!J21=0,"",'P3'!J21)</f>
        <v>-42</v>
      </c>
      <c r="J15" s="97">
        <f>IF('P3'!K21=0,"",'P3'!K21)</f>
        <v>37</v>
      </c>
      <c r="K15" s="97">
        <f>IF('P3'!L21=0,"",'P3'!L21)</f>
        <v>45</v>
      </c>
      <c r="L15" s="97">
        <f>IF('P3'!M21=0,"",'P3'!M21)</f>
        <v>47</v>
      </c>
      <c r="M15" s="97">
        <f>IF('P3'!N21=0,"",'P3'!N21)</f>
        <v>38</v>
      </c>
      <c r="N15" s="97">
        <f>IF('P3'!O21=0,"",'P3'!O21)</f>
        <v>47</v>
      </c>
      <c r="O15" s="97">
        <f>IF('P3'!P21=0,"",'P3'!P21)</f>
        <v>85</v>
      </c>
      <c r="P15" s="94">
        <f>IF('P3'!Q21=0,"",'P3'!Q21)</f>
        <v>114.17912623622435</v>
      </c>
    </row>
    <row r="16" spans="1:16" s="99" customFormat="1" ht="18.75" x14ac:dyDescent="0.3">
      <c r="A16" s="90">
        <v>10</v>
      </c>
      <c r="B16" s="91" t="str">
        <f>IF('P3'!A14="","",'P3'!A14)</f>
        <v>+75</v>
      </c>
      <c r="C16" s="94">
        <f>IF('P3'!B14="","",'P3'!B14)</f>
        <v>77.14</v>
      </c>
      <c r="D16" s="91" t="str">
        <f>IF('P3'!C14="","",'P3'!C14)</f>
        <v>UK</v>
      </c>
      <c r="E16" s="92">
        <f>IF('P3'!D14="","",'P3'!D14)</f>
        <v>36638</v>
      </c>
      <c r="F16" s="93" t="str">
        <f>IF('P3'!F14="","",'P3'!F14)</f>
        <v>Kristina Støfring</v>
      </c>
      <c r="G16" s="97">
        <f>IF('P3'!H14=0,"",'P3'!H14)</f>
        <v>32</v>
      </c>
      <c r="H16" s="97">
        <f>IF('P3'!I14=0,"",'P3'!I14)</f>
        <v>37</v>
      </c>
      <c r="I16" s="97">
        <f>IF('P3'!J14=0,"",'P3'!J14)</f>
        <v>-41</v>
      </c>
      <c r="J16" s="97">
        <f>IF('P3'!K14=0,"",'P3'!K14)</f>
        <v>45</v>
      </c>
      <c r="K16" s="97">
        <f>IF('P3'!L14=0,"",'P3'!L14)</f>
        <v>52</v>
      </c>
      <c r="L16" s="97">
        <f>IF('P3'!M14=0,"",'P3'!M14)</f>
        <v>55</v>
      </c>
      <c r="M16" s="97">
        <f>IF('P3'!N14=0,"",'P3'!N14)</f>
        <v>37</v>
      </c>
      <c r="N16" s="97">
        <f>IF('P3'!O14=0,"",'P3'!O14)</f>
        <v>55</v>
      </c>
      <c r="O16" s="97">
        <f>IF('P3'!P14=0,"",'P3'!P14)</f>
        <v>92</v>
      </c>
      <c r="P16" s="94">
        <f>IF('P3'!Q14=0,"",'P3'!Q14)</f>
        <v>108.56208823313069</v>
      </c>
    </row>
    <row r="17" spans="1:16" s="99" customFormat="1" ht="18.75" x14ac:dyDescent="0.3">
      <c r="A17" s="90">
        <v>11</v>
      </c>
      <c r="B17" s="91">
        <f>IF('P3'!A10="","",'P3'!A10)</f>
        <v>63</v>
      </c>
      <c r="C17" s="94">
        <f>IF('P3'!B10="","",'P3'!B10)</f>
        <v>58.42</v>
      </c>
      <c r="D17" s="91" t="str">
        <f>IF('P3'!C10="","",'P3'!C10)</f>
        <v>UK</v>
      </c>
      <c r="E17" s="92">
        <f>IF('P3'!D10="","",'P3'!D10)</f>
        <v>36772</v>
      </c>
      <c r="F17" s="93" t="str">
        <f>IF('P3'!F10="","",'P3'!F10)</f>
        <v>Kristine Strøm</v>
      </c>
      <c r="G17" s="97">
        <f>IF('P3'!H10=0,"",'P3'!H10)</f>
        <v>-30</v>
      </c>
      <c r="H17" s="97">
        <f>IF('P3'!I10=0,"",'P3'!I10)</f>
        <v>30</v>
      </c>
      <c r="I17" s="97">
        <f>IF('P3'!J10=0,"",'P3'!J10)</f>
        <v>-33</v>
      </c>
      <c r="J17" s="97">
        <f>IF('P3'!K10=0,"",'P3'!K10)</f>
        <v>38</v>
      </c>
      <c r="K17" s="97">
        <f>IF('P3'!L10=0,"",'P3'!L10)</f>
        <v>-43</v>
      </c>
      <c r="L17" s="97">
        <f>IF('P3'!M10=0,"",'P3'!M10)</f>
        <v>43</v>
      </c>
      <c r="M17" s="97">
        <f>IF('P3'!N10=0,"",'P3'!N10)</f>
        <v>30</v>
      </c>
      <c r="N17" s="97">
        <f>IF('P3'!O10=0,"",'P3'!O10)</f>
        <v>43</v>
      </c>
      <c r="O17" s="97">
        <f>IF('P3'!P10=0,"",'P3'!P10)</f>
        <v>73</v>
      </c>
      <c r="P17" s="94">
        <f>IF('P3'!Q10=0,"",'P3'!Q10)</f>
        <v>102.23701097776357</v>
      </c>
    </row>
    <row r="18" spans="1:16" ht="14.1" customHeight="1" x14ac:dyDescent="0.25">
      <c r="A18" s="40"/>
      <c r="B18" s="40"/>
      <c r="C18" s="106"/>
      <c r="D18" s="40"/>
      <c r="E18" s="42"/>
      <c r="F18" s="105"/>
      <c r="G18" s="105"/>
      <c r="H18" s="105"/>
      <c r="I18" s="105"/>
      <c r="J18" s="105"/>
      <c r="K18" s="105"/>
      <c r="L18" s="105"/>
      <c r="M18" s="95"/>
      <c r="N18" s="95"/>
      <c r="O18" s="95"/>
      <c r="P18" s="106"/>
    </row>
    <row r="19" spans="1:16" s="45" customFormat="1" ht="24.75" x14ac:dyDescent="0.35">
      <c r="A19" s="198" t="s">
        <v>72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</row>
    <row r="20" spans="1:16" s="99" customFormat="1" ht="18.75" x14ac:dyDescent="0.3">
      <c r="A20" s="90">
        <v>1</v>
      </c>
      <c r="B20" s="91">
        <f>IF('P6'!A20="","",'P6'!A20)</f>
        <v>53</v>
      </c>
      <c r="C20" s="94">
        <f>IF('P6'!B20="","",'P6'!B20)</f>
        <v>51.08</v>
      </c>
      <c r="D20" s="91" t="str">
        <f>IF('P6'!C20="","",'P6'!C20)</f>
        <v>UK</v>
      </c>
      <c r="E20" s="92">
        <f>IF('P6'!D20="","",'P6'!D20)</f>
        <v>36561</v>
      </c>
      <c r="F20" s="93" t="str">
        <f>IF('P6'!F20="","",'P6'!F20)</f>
        <v>Tiril Boge</v>
      </c>
      <c r="G20" s="97">
        <f>IF('P6'!H20=0,"",'P6'!H20)</f>
        <v>54</v>
      </c>
      <c r="H20" s="97">
        <f>IF('P6'!I20=0,"",'P6'!I20)</f>
        <v>57</v>
      </c>
      <c r="I20" s="97">
        <f>IF('P6'!J20=0,"",'P6'!J20)</f>
        <v>60</v>
      </c>
      <c r="J20" s="97">
        <f>IF('P6'!K20=0,"",'P6'!K20)</f>
        <v>68</v>
      </c>
      <c r="K20" s="97">
        <f>IF('P6'!L20=0,"",'P6'!L20)</f>
        <v>71</v>
      </c>
      <c r="L20" s="97">
        <f>IF('P6'!M20=0,"",'P6'!M20)</f>
        <v>74</v>
      </c>
      <c r="M20" s="97">
        <f>IF('P6'!N20=0,"",'P6'!N20)</f>
        <v>60</v>
      </c>
      <c r="N20" s="97">
        <f>IF('P6'!O20=0,"",'P6'!O20)</f>
        <v>74</v>
      </c>
      <c r="O20" s="97">
        <f>IF('P6'!P20=0,"",'P6'!P20)</f>
        <v>134</v>
      </c>
      <c r="P20" s="94">
        <f>IF('P6'!Q20=0,"",'P6'!Q20)</f>
        <v>208.30128589751698</v>
      </c>
    </row>
    <row r="21" spans="1:16" s="99" customFormat="1" ht="18.75" x14ac:dyDescent="0.3">
      <c r="A21" s="90">
        <v>2</v>
      </c>
      <c r="B21" s="91">
        <f>IF('P6'!A18="","",'P6'!A18)</f>
        <v>58</v>
      </c>
      <c r="C21" s="94">
        <f>IF('P6'!B18="","",'P6'!B18)</f>
        <v>56.08</v>
      </c>
      <c r="D21" s="91" t="str">
        <f>IF('P6'!C18="","",'P6'!C18)</f>
        <v>UK</v>
      </c>
      <c r="E21" s="92">
        <f>IF('P6'!D18="","",'P6'!D18)</f>
        <v>36902</v>
      </c>
      <c r="F21" s="93" t="str">
        <f>IF('P6'!F18="","",'P6'!F18)</f>
        <v>Helene Skuggedal</v>
      </c>
      <c r="G21" s="97">
        <f>IF('P6'!H18=0,"",'P6'!H18)</f>
        <v>52</v>
      </c>
      <c r="H21" s="97">
        <f>IF('P6'!I18=0,"",'P6'!I18)</f>
        <v>54</v>
      </c>
      <c r="I21" s="97">
        <f>IF('P6'!J18=0,"",'P6'!J18)</f>
        <v>-56</v>
      </c>
      <c r="J21" s="97">
        <f>IF('P6'!K18=0,"",'P6'!K18)</f>
        <v>74</v>
      </c>
      <c r="K21" s="97">
        <f>IF('P6'!L18=0,"",'P6'!L18)</f>
        <v>-78</v>
      </c>
      <c r="L21" s="97">
        <f>IF('P6'!M18=0,"",'P6'!M18)</f>
        <v>-80</v>
      </c>
      <c r="M21" s="97">
        <f>IF('P6'!N18=0,"",'P6'!N18)</f>
        <v>54</v>
      </c>
      <c r="N21" s="97">
        <f>IF('P6'!O18=0,"",'P6'!O18)</f>
        <v>74</v>
      </c>
      <c r="O21" s="97">
        <f>IF('P6'!P18=0,"",'P6'!P18)</f>
        <v>128</v>
      </c>
      <c r="P21" s="94">
        <f>IF('P6'!Q18=0,"",'P6'!Q18)</f>
        <v>184.77449462200335</v>
      </c>
    </row>
    <row r="22" spans="1:16" s="99" customFormat="1" ht="18" customHeight="1" x14ac:dyDescent="0.3">
      <c r="A22" s="90">
        <v>3</v>
      </c>
      <c r="B22" s="91">
        <f>IF('P6'!A17="","",'P6'!A17)</f>
        <v>69</v>
      </c>
      <c r="C22" s="94">
        <f>IF('P6'!B17="","",'P6'!B17)</f>
        <v>64.88</v>
      </c>
      <c r="D22" s="91" t="str">
        <f>IF('P6'!C17="","",'P6'!C17)</f>
        <v>UK</v>
      </c>
      <c r="E22" s="92">
        <f>IF('P6'!D17="","",'P6'!D17)</f>
        <v>36912</v>
      </c>
      <c r="F22" s="93" t="str">
        <f>IF('P6'!F17="","",'P6'!F17)</f>
        <v>Sofie Prytz Løwer</v>
      </c>
      <c r="G22" s="97">
        <f>IF('P6'!H17=0,"",'P6'!H17)</f>
        <v>-62</v>
      </c>
      <c r="H22" s="97">
        <f>IF('P6'!I17=0,"",'P6'!I17)</f>
        <v>62</v>
      </c>
      <c r="I22" s="97">
        <f>IF('P6'!J17=0,"",'P6'!J17)</f>
        <v>65</v>
      </c>
      <c r="J22" s="97">
        <f>IF('P6'!K17=0,"",'P6'!K17)</f>
        <v>71</v>
      </c>
      <c r="K22" s="97">
        <f>IF('P6'!L17=0,"",'P6'!L17)</f>
        <v>74</v>
      </c>
      <c r="L22" s="97">
        <f>IF('P6'!M17=0,"",'P6'!M17)</f>
        <v>76</v>
      </c>
      <c r="M22" s="97">
        <f>IF('P6'!N17=0,"",'P6'!N17)</f>
        <v>65</v>
      </c>
      <c r="N22" s="97">
        <f>IF('P6'!O17=0,"",'P6'!O17)</f>
        <v>76</v>
      </c>
      <c r="O22" s="97">
        <f>IF('P6'!P17=0,"",'P6'!P17)</f>
        <v>141</v>
      </c>
      <c r="P22" s="94">
        <f>IF('P6'!Q17=0,"",'P6'!Q17)</f>
        <v>183.80682038490215</v>
      </c>
    </row>
    <row r="23" spans="1:16" s="99" customFormat="1" ht="18.75" x14ac:dyDescent="0.3">
      <c r="A23" s="90">
        <v>4</v>
      </c>
      <c r="B23" s="91">
        <f>IF('P6'!A15="","",'P6'!A15)</f>
        <v>63</v>
      </c>
      <c r="C23" s="94">
        <f>IF('P6'!B15="","",'P6'!B15)</f>
        <v>59.4</v>
      </c>
      <c r="D23" s="91" t="str">
        <f>IF('P6'!C15="","",'P6'!C15)</f>
        <v>UK</v>
      </c>
      <c r="E23" s="92">
        <f>IF('P6'!D15="","",'P6'!D15)</f>
        <v>36931</v>
      </c>
      <c r="F23" s="93" t="str">
        <f>IF('P6'!F15="","",'P6'!F15)</f>
        <v>Hedda Hauge Aasgård</v>
      </c>
      <c r="G23" s="97">
        <f>IF('P6'!H15=0,"",'P6'!H15)</f>
        <v>40</v>
      </c>
      <c r="H23" s="97">
        <f>IF('P6'!I15=0,"",'P6'!I15)</f>
        <v>43</v>
      </c>
      <c r="I23" s="97">
        <f>IF('P6'!J15=0,"",'P6'!J15)</f>
        <v>45</v>
      </c>
      <c r="J23" s="97">
        <f>IF('P6'!K15=0,"",'P6'!K15)</f>
        <v>60</v>
      </c>
      <c r="K23" s="97">
        <f>IF('P6'!L15=0,"",'P6'!L15)</f>
        <v>63</v>
      </c>
      <c r="L23" s="97">
        <f>IF('P6'!M15=0,"",'P6'!M15)</f>
        <v>66</v>
      </c>
      <c r="M23" s="97">
        <f>IF('P6'!N15=0,"",'P6'!N15)</f>
        <v>45</v>
      </c>
      <c r="N23" s="97">
        <f>IF('P6'!O15=0,"",'P6'!O15)</f>
        <v>66</v>
      </c>
      <c r="O23" s="97">
        <f>IF('P6'!P15=0,"",'P6'!P15)</f>
        <v>111</v>
      </c>
      <c r="P23" s="94">
        <f>IF('P6'!Q15=0,"",'P6'!Q15)</f>
        <v>153.61019709159751</v>
      </c>
    </row>
    <row r="24" spans="1:16" s="99" customFormat="1" ht="18.75" x14ac:dyDescent="0.3">
      <c r="A24" s="90">
        <v>5</v>
      </c>
      <c r="B24" s="91">
        <f>IF('P6'!A19="","",'P6'!A19)</f>
        <v>58</v>
      </c>
      <c r="C24" s="94">
        <f>IF('P6'!B19="","",'P6'!B19)</f>
        <v>56.54</v>
      </c>
      <c r="D24" s="91" t="str">
        <f>IF('P6'!C19="","",'P6'!C19)</f>
        <v>UK</v>
      </c>
      <c r="E24" s="92">
        <f>IF('P6'!D19="","",'P6'!D19)</f>
        <v>37315</v>
      </c>
      <c r="F24" s="93" t="str">
        <f>IF('P6'!F19="","",'P6'!F19)</f>
        <v>Julia Jordanger Loen</v>
      </c>
      <c r="G24" s="97">
        <f>IF('P6'!H19=0,"",'P6'!H19)</f>
        <v>-45</v>
      </c>
      <c r="H24" s="97">
        <f>IF('P6'!I19=0,"",'P6'!I19)</f>
        <v>45</v>
      </c>
      <c r="I24" s="97">
        <f>IF('P6'!J19=0,"",'P6'!J19)</f>
        <v>-48</v>
      </c>
      <c r="J24" s="97">
        <f>IF('P6'!K19=0,"",'P6'!K19)</f>
        <v>56</v>
      </c>
      <c r="K24" s="97">
        <f>IF('P6'!L19=0,"",'P6'!L19)</f>
        <v>-60</v>
      </c>
      <c r="L24" s="97">
        <f>IF('P6'!M19=0,"",'P6'!M19)</f>
        <v>60</v>
      </c>
      <c r="M24" s="97">
        <f>IF('P6'!N19=0,"",'P6'!N19)</f>
        <v>45</v>
      </c>
      <c r="N24" s="97">
        <f>IF('P6'!O19=0,"",'P6'!O19)</f>
        <v>60</v>
      </c>
      <c r="O24" s="97">
        <f>IF('P6'!P19=0,"",'P6'!P19)</f>
        <v>105</v>
      </c>
      <c r="P24" s="94">
        <f>IF('P6'!Q19=0,"",'P6'!Q19)</f>
        <v>150.64299190425095</v>
      </c>
    </row>
    <row r="25" spans="1:16" s="99" customFormat="1" ht="18.75" x14ac:dyDescent="0.3">
      <c r="A25" s="90">
        <v>6</v>
      </c>
      <c r="B25" s="91">
        <f>IF('P6'!A21="","",'P6'!A21)</f>
        <v>75</v>
      </c>
      <c r="C25" s="94">
        <f>IF('P6'!B21="","",'P6'!B21)</f>
        <v>71.64</v>
      </c>
      <c r="D25" s="91" t="str">
        <f>IF('P6'!C21="","",'P6'!C21)</f>
        <v>UK</v>
      </c>
      <c r="E25" s="92">
        <f>IF('P6'!D21="","",'P6'!D21)</f>
        <v>36700</v>
      </c>
      <c r="F25" s="93" t="str">
        <f>IF('P6'!F21="","",'P6'!F21)</f>
        <v>Vilde Sårheim</v>
      </c>
      <c r="G25" s="97">
        <f>IF('P6'!H21=0,"",'P6'!H21)</f>
        <v>48</v>
      </c>
      <c r="H25" s="97">
        <f>IF('P6'!I21=0,"",'P6'!I21)</f>
        <v>52</v>
      </c>
      <c r="I25" s="97" t="str">
        <f>IF('P6'!J21=0,"",'P6'!J21)</f>
        <v>-</v>
      </c>
      <c r="J25" s="97">
        <f>IF('P6'!K21=0,"",'P6'!K21)</f>
        <v>55</v>
      </c>
      <c r="K25" s="97">
        <f>IF('P6'!L21=0,"",'P6'!L21)</f>
        <v>60</v>
      </c>
      <c r="L25" s="97" t="str">
        <f>IF('P6'!M21=0,"",'P6'!M21)</f>
        <v>-</v>
      </c>
      <c r="M25" s="97">
        <f>IF('P6'!N21=0,"",'P6'!N21)</f>
        <v>52</v>
      </c>
      <c r="N25" s="97">
        <f>IF('P6'!O21=0,"",'P6'!O21)</f>
        <v>60</v>
      </c>
      <c r="O25" s="97">
        <f>IF('P6'!P21=0,"",'P6'!P21)</f>
        <v>112</v>
      </c>
      <c r="P25" s="94">
        <f>IF('P6'!Q21=0,"",'P6'!Q21)</f>
        <v>137.51556909737215</v>
      </c>
    </row>
    <row r="26" spans="1:16" s="99" customFormat="1" ht="18.75" x14ac:dyDescent="0.3">
      <c r="A26" s="90">
        <v>7</v>
      </c>
      <c r="B26" s="91">
        <f>IF('P6'!A10="","",'P6'!A10)</f>
        <v>75</v>
      </c>
      <c r="C26" s="94">
        <f>IF('P6'!B10="","",'P6'!B10)</f>
        <v>74.84</v>
      </c>
      <c r="D26" s="91" t="str">
        <f>IF('P6'!C10="","",'P6'!C10)</f>
        <v>UK</v>
      </c>
      <c r="E26" s="92">
        <f>IF('P6'!D10="","",'P6'!D10)</f>
        <v>36972</v>
      </c>
      <c r="F26" s="93" t="str">
        <f>IF('P6'!F10="","",'P6'!F10)</f>
        <v>Oda Marie Myklebust</v>
      </c>
      <c r="G26" s="97">
        <f>IF('P6'!H10=0,"",'P6'!H10)</f>
        <v>40</v>
      </c>
      <c r="H26" s="97">
        <f>IF('P6'!I10=0,"",'P6'!I10)</f>
        <v>43</v>
      </c>
      <c r="I26" s="97">
        <f>IF('P6'!J10=0,"",'P6'!J10)</f>
        <v>45</v>
      </c>
      <c r="J26" s="97">
        <f>IF('P6'!K10=0,"",'P6'!K10)</f>
        <v>60</v>
      </c>
      <c r="K26" s="97">
        <f>IF('P6'!L10=0,"",'P6'!L10)</f>
        <v>-62</v>
      </c>
      <c r="L26" s="97">
        <f>IF('P6'!M10=0,"",'P6'!M10)</f>
        <v>63</v>
      </c>
      <c r="M26" s="97">
        <f>IF('P6'!N10=0,"",'P6'!N10)</f>
        <v>45</v>
      </c>
      <c r="N26" s="97">
        <f>IF('P6'!O10=0,"",'P6'!O10)</f>
        <v>63</v>
      </c>
      <c r="O26" s="97">
        <f>IF('P6'!P10=0,"",'P6'!P10)</f>
        <v>108</v>
      </c>
      <c r="P26" s="94">
        <f>IF('P6'!Q10=0,"",'P6'!Q10)</f>
        <v>129.46329904557771</v>
      </c>
    </row>
    <row r="27" spans="1:16" s="99" customFormat="1" ht="18.75" x14ac:dyDescent="0.3">
      <c r="A27" s="90">
        <v>8</v>
      </c>
      <c r="B27" s="91">
        <f>IF('P6'!A13="","",'P6'!A13)</f>
        <v>58</v>
      </c>
      <c r="C27" s="94">
        <f>IF('P6'!B13="","",'P6'!B13)</f>
        <v>55.08</v>
      </c>
      <c r="D27" s="91" t="str">
        <f>IF('P6'!C13="","",'P6'!C13)</f>
        <v>UK</v>
      </c>
      <c r="E27" s="92">
        <f>IF('P6'!D13="","",'P6'!D13)</f>
        <v>38296</v>
      </c>
      <c r="F27" s="93" t="str">
        <f>IF('P6'!F13="","",'P6'!F13)</f>
        <v>Agathe Skuggedal</v>
      </c>
      <c r="G27" s="97">
        <f>IF('P6'!H13=0,"",'P6'!H13)</f>
        <v>31</v>
      </c>
      <c r="H27" s="97">
        <f>IF('P6'!I13=0,"",'P6'!I13)</f>
        <v>33</v>
      </c>
      <c r="I27" s="97">
        <f>IF('P6'!J13=0,"",'P6'!J13)</f>
        <v>35</v>
      </c>
      <c r="J27" s="97">
        <f>IF('P6'!K13=0,"",'P6'!K13)</f>
        <v>41</v>
      </c>
      <c r="K27" s="97">
        <f>IF('P6'!L13=0,"",'P6'!L13)</f>
        <v>43</v>
      </c>
      <c r="L27" s="97">
        <f>IF('P6'!M13=0,"",'P6'!M13)</f>
        <v>-45</v>
      </c>
      <c r="M27" s="97">
        <f>IF('P6'!N13=0,"",'P6'!N13)</f>
        <v>35</v>
      </c>
      <c r="N27" s="97">
        <f>IF('P6'!O13=0,"",'P6'!O13)</f>
        <v>43</v>
      </c>
      <c r="O27" s="97">
        <f>IF('P6'!P13=0,"",'P6'!P13)</f>
        <v>78</v>
      </c>
      <c r="P27" s="94">
        <f>IF('P6'!Q13=0,"",'P6'!Q13)</f>
        <v>114.15432136590316</v>
      </c>
    </row>
    <row r="28" spans="1:16" s="99" customFormat="1" ht="18.75" x14ac:dyDescent="0.3">
      <c r="A28" s="90">
        <v>9</v>
      </c>
      <c r="B28" s="91" t="str">
        <f>IF('P6'!A14="","",'P6'!A14)</f>
        <v>+75</v>
      </c>
      <c r="C28" s="94">
        <f>IF('P6'!B14="","",'P6'!B14)</f>
        <v>76.900000000000006</v>
      </c>
      <c r="D28" s="91" t="str">
        <f>IF('P6'!C14="","",'P6'!C14)</f>
        <v>UK</v>
      </c>
      <c r="E28" s="92">
        <f>IF('P6'!D14="","",'P6'!D14)</f>
        <v>36638</v>
      </c>
      <c r="F28" s="93" t="str">
        <f>IF('P6'!F14="","",'P6'!F14)</f>
        <v>Kristina Støfring</v>
      </c>
      <c r="G28" s="97">
        <f>IF('P6'!H14=0,"",'P6'!H14)</f>
        <v>32</v>
      </c>
      <c r="H28" s="97">
        <f>IF('P6'!I14=0,"",'P6'!I14)</f>
        <v>-37</v>
      </c>
      <c r="I28" s="97">
        <f>IF('P6'!J14=0,"",'P6'!J14)</f>
        <v>39</v>
      </c>
      <c r="J28" s="97">
        <f>IF('P6'!K14=0,"",'P6'!K14)</f>
        <v>45</v>
      </c>
      <c r="K28" s="97">
        <f>IF('P6'!L14=0,"",'P6'!L14)</f>
        <v>52</v>
      </c>
      <c r="L28" s="97">
        <f>IF('P6'!M14=0,"",'P6'!M14)</f>
        <v>-57</v>
      </c>
      <c r="M28" s="97">
        <f>IF('P6'!N14=0,"",'P6'!N14)</f>
        <v>39</v>
      </c>
      <c r="N28" s="97">
        <f>IF('P6'!O14=0,"",'P6'!O14)</f>
        <v>52</v>
      </c>
      <c r="O28" s="97">
        <f>IF('P6'!P14=0,"",'P6'!P14)</f>
        <v>91</v>
      </c>
      <c r="P28" s="94">
        <f>IF('P6'!Q14=0,"",'P6'!Q14)</f>
        <v>107.55257402290161</v>
      </c>
    </row>
    <row r="29" spans="1:16" s="99" customFormat="1" ht="18.75" x14ac:dyDescent="0.3">
      <c r="A29" s="90">
        <v>10</v>
      </c>
      <c r="B29" s="91">
        <f>IF('P6'!A9="","",'P6'!A9)</f>
        <v>75</v>
      </c>
      <c r="C29" s="94">
        <f>IF('P6'!B9="","",'P6'!B9)</f>
        <v>70.58</v>
      </c>
      <c r="D29" s="91" t="str">
        <f>IF('P6'!C9="","",'P6'!C9)</f>
        <v>UK</v>
      </c>
      <c r="E29" s="92">
        <f>IF('P6'!D9="","",'P6'!D9)</f>
        <v>37889</v>
      </c>
      <c r="F29" s="93" t="str">
        <f>IF('P6'!F9="","",'P6'!F9)</f>
        <v>Camilla Eie</v>
      </c>
      <c r="G29" s="97">
        <f>IF('P6'!H9=0,"",'P6'!H9)</f>
        <v>-32</v>
      </c>
      <c r="H29" s="97">
        <f>IF('P6'!I9=0,"",'P6'!I9)</f>
        <v>32</v>
      </c>
      <c r="I29" s="97">
        <f>IF('P6'!J9=0,"",'P6'!J9)</f>
        <v>-34</v>
      </c>
      <c r="J29" s="97">
        <f>IF('P6'!K9=0,"",'P6'!K9)</f>
        <v>40</v>
      </c>
      <c r="K29" s="97">
        <f>IF('P6'!L9=0,"",'P6'!L9)</f>
        <v>-44</v>
      </c>
      <c r="L29" s="97" t="str">
        <f>IF('P6'!M9=0,"",'P6'!M9)</f>
        <v>-</v>
      </c>
      <c r="M29" s="97">
        <f>IF('P6'!N9=0,"",'P6'!N9)</f>
        <v>32</v>
      </c>
      <c r="N29" s="97">
        <f>IF('P6'!O9=0,"",'P6'!O9)</f>
        <v>40</v>
      </c>
      <c r="O29" s="97">
        <f>IF('P6'!P9=0,"",'P6'!P9)</f>
        <v>72</v>
      </c>
      <c r="P29" s="94">
        <f>IF('P6'!Q9=0,"",'P6'!Q9)</f>
        <v>89.15908676205288</v>
      </c>
    </row>
    <row r="30" spans="1:16" s="99" customFormat="1" ht="18.75" x14ac:dyDescent="0.3">
      <c r="A30" s="90"/>
      <c r="B30" s="91">
        <f>IF('P6'!A11="","",'P6'!A11)</f>
        <v>63</v>
      </c>
      <c r="C30" s="94">
        <f>IF('P6'!B11="","",'P6'!B11)</f>
        <v>58.5</v>
      </c>
      <c r="D30" s="91" t="str">
        <f>IF('P6'!C11="","",'P6'!C11)</f>
        <v>UK</v>
      </c>
      <c r="E30" s="92">
        <f>IF('P6'!D11="","",'P6'!D11)</f>
        <v>36772</v>
      </c>
      <c r="F30" s="93" t="str">
        <f>IF('P6'!F11="","",'P6'!F11)</f>
        <v>Kristine Strøm</v>
      </c>
      <c r="G30" s="97">
        <f>IF('P6'!H11=0,"",'P6'!H11)</f>
        <v>-29</v>
      </c>
      <c r="H30" s="97">
        <f>IF('P6'!I11=0,"",'P6'!I11)</f>
        <v>-31</v>
      </c>
      <c r="I30" s="97">
        <f>IF('P6'!J11=0,"",'P6'!J11)</f>
        <v>-31</v>
      </c>
      <c r="J30" s="97">
        <f>IF('P6'!K11=0,"",'P6'!K11)</f>
        <v>35</v>
      </c>
      <c r="K30" s="97">
        <f>IF('P6'!L11=0,"",'P6'!L11)</f>
        <v>40</v>
      </c>
      <c r="L30" s="97">
        <f>IF('P6'!M11=0,"",'P6'!M11)</f>
        <v>-44</v>
      </c>
      <c r="M30" s="97" t="str">
        <f>IF('P6'!N11=0,"",'P6'!N11)</f>
        <v/>
      </c>
      <c r="N30" s="97">
        <f>IF('P6'!O11=0,"",'P6'!O11)</f>
        <v>40</v>
      </c>
      <c r="O30" s="97" t="str">
        <f>IF('P6'!P11=0,"",'P6'!P11)</f>
        <v/>
      </c>
      <c r="P30" s="94" t="str">
        <f>IF('P6'!Q11=0,"",'P6'!Q11)</f>
        <v/>
      </c>
    </row>
    <row r="31" spans="1:16" ht="14.1" customHeight="1" x14ac:dyDescent="0.25">
      <c r="A31" s="40"/>
      <c r="B31" s="40"/>
      <c r="C31" s="106"/>
      <c r="D31" s="40"/>
      <c r="E31" s="42"/>
      <c r="F31" s="105"/>
      <c r="G31" s="105"/>
      <c r="H31" s="105"/>
      <c r="I31" s="105"/>
      <c r="J31" s="105"/>
      <c r="K31" s="105"/>
      <c r="L31" s="105"/>
      <c r="M31" s="95"/>
      <c r="N31" s="95"/>
      <c r="O31" s="95"/>
      <c r="P31" s="106"/>
    </row>
    <row r="32" spans="1:16" s="45" customFormat="1" ht="24.75" x14ac:dyDescent="0.35">
      <c r="A32" s="198" t="s">
        <v>73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</row>
    <row r="33" spans="1:16" s="99" customFormat="1" ht="18.75" x14ac:dyDescent="0.3">
      <c r="A33" s="90">
        <v>1</v>
      </c>
      <c r="B33" s="91">
        <f>IF('P10'!A12="","",'P10'!A12)</f>
        <v>53</v>
      </c>
      <c r="C33" s="94">
        <f>IF('P10'!B12="","",'P10'!B12)</f>
        <v>52.32</v>
      </c>
      <c r="D33" s="91" t="str">
        <f>IF('P10'!C12="","",'P10'!C12)</f>
        <v>SK</v>
      </c>
      <c r="E33" s="92">
        <f>IF('P10'!D12="","",'P10'!D12)</f>
        <v>34413</v>
      </c>
      <c r="F33" s="93" t="str">
        <f>IF('P10'!F12="","",'P10'!F12)</f>
        <v>Sarah Hovden Øvsthus</v>
      </c>
      <c r="G33" s="97">
        <f>IF('P10'!H12=0,"",'P10'!H12)</f>
        <v>74</v>
      </c>
      <c r="H33" s="97">
        <f>IF('P10'!I12=0,"",'P10'!I12)</f>
        <v>77</v>
      </c>
      <c r="I33" s="97">
        <f>IF('P10'!J12=0,"",'P10'!J12)</f>
        <v>-79</v>
      </c>
      <c r="J33" s="97">
        <f>IF('P10'!K12=0,"",'P10'!K12)</f>
        <v>96</v>
      </c>
      <c r="K33" s="97">
        <f>IF('P10'!L12=0,"",'P10'!L12)</f>
        <v>-99</v>
      </c>
      <c r="L33" s="97">
        <f>IF('P10'!M12=0,"",'P10'!M12)</f>
        <v>-100</v>
      </c>
      <c r="M33" s="97">
        <f>IF('P10'!N12=0,"",'P10'!N12)</f>
        <v>77</v>
      </c>
      <c r="N33" s="97">
        <f>IF('P10'!O12=0,"",'P10'!O12)</f>
        <v>96</v>
      </c>
      <c r="O33" s="97">
        <f>IF('P10'!P12=0,"",'P10'!P12)</f>
        <v>173</v>
      </c>
      <c r="P33" s="94">
        <f>IF('P10'!Q12=0,"",'P10'!Q12)</f>
        <v>263.68942047867631</v>
      </c>
    </row>
    <row r="34" spans="1:16" s="99" customFormat="1" ht="18.75" x14ac:dyDescent="0.3">
      <c r="A34" s="90">
        <v>2</v>
      </c>
      <c r="B34" s="91">
        <f>IF('P10'!A17="","",'P10'!A17)</f>
        <v>58</v>
      </c>
      <c r="C34" s="94">
        <f>IF('P10'!B17="","",'P10'!B17)</f>
        <v>53.74</v>
      </c>
      <c r="D34" s="91" t="str">
        <f>IF('P10'!C17="","",'P10'!C17)</f>
        <v>SK</v>
      </c>
      <c r="E34" s="92">
        <f>IF('P10'!D17="","",'P10'!D17)</f>
        <v>35320</v>
      </c>
      <c r="F34" s="93" t="str">
        <f>IF('P10'!F17="","",'P10'!F17)</f>
        <v>Rebekka Tao Jacobsen</v>
      </c>
      <c r="G34" s="97">
        <f>IF('P10'!H17=0,"",'P10'!H17)</f>
        <v>72</v>
      </c>
      <c r="H34" s="97">
        <f>IF('P10'!I17=0,"",'P10'!I17)</f>
        <v>74</v>
      </c>
      <c r="I34" s="97">
        <f>IF('P10'!J17=0,"",'P10'!J17)</f>
        <v>75</v>
      </c>
      <c r="J34" s="97">
        <f>IF('P10'!K17=0,"",'P10'!K17)</f>
        <v>92</v>
      </c>
      <c r="K34" s="97">
        <f>IF('P10'!L17=0,"",'P10'!L17)</f>
        <v>96</v>
      </c>
      <c r="L34" s="97">
        <f>IF('P10'!M17=0,"",'P10'!M17)</f>
        <v>-100</v>
      </c>
      <c r="M34" s="97">
        <f>IF('P10'!N17=0,"",'P10'!N17)</f>
        <v>75</v>
      </c>
      <c r="N34" s="97">
        <f>IF('P10'!O17=0,"",'P10'!O17)</f>
        <v>96</v>
      </c>
      <c r="O34" s="97">
        <f>IF('P10'!P17=0,"",'P10'!P17)</f>
        <v>171</v>
      </c>
      <c r="P34" s="94">
        <f>IF('P10'!Q17=0,"",'P10'!Q17)</f>
        <v>255.11596914479105</v>
      </c>
    </row>
    <row r="35" spans="1:16" s="99" customFormat="1" ht="18.75" x14ac:dyDescent="0.3">
      <c r="A35" s="90">
        <v>3</v>
      </c>
      <c r="B35" s="91">
        <f>IF('P10'!A9="","",'P10'!A9)</f>
        <v>69</v>
      </c>
      <c r="C35" s="94">
        <f>IF('P10'!B9="","",'P10'!B9)</f>
        <v>63.38</v>
      </c>
      <c r="D35" s="91" t="str">
        <f>IF('P10'!C9="","",'P10'!C9)</f>
        <v>SK</v>
      </c>
      <c r="E35" s="92">
        <f>IF('P10'!D9="","",'P10'!D9)</f>
        <v>33735</v>
      </c>
      <c r="F35" s="93" t="str">
        <f>IF('P10'!F9="","",'P10'!F9)</f>
        <v>Marit Årdalsbakke</v>
      </c>
      <c r="G35" s="97">
        <f>IF('P10'!H9=0,"",'P10'!H9)</f>
        <v>81</v>
      </c>
      <c r="H35" s="97">
        <f>IF('P10'!I9=0,"",'P10'!I9)</f>
        <v>86</v>
      </c>
      <c r="I35" s="97">
        <f>IF('P10'!J9=0,"",'P10'!J9)</f>
        <v>-88</v>
      </c>
      <c r="J35" s="97">
        <f>IF('P10'!K9=0,"",'P10'!K9)</f>
        <v>96</v>
      </c>
      <c r="K35" s="97">
        <f>IF('P10'!L9=0,"",'P10'!L9)</f>
        <v>101</v>
      </c>
      <c r="L35" s="97">
        <f>IF('P10'!M9=0,"",'P10'!M9)</f>
        <v>-103</v>
      </c>
      <c r="M35" s="97">
        <f>IF('P10'!N9=0,"",'P10'!N9)</f>
        <v>86</v>
      </c>
      <c r="N35" s="97">
        <f>IF('P10'!O9=0,"",'P10'!O9)</f>
        <v>101</v>
      </c>
      <c r="O35" s="97">
        <f>IF('P10'!P9=0,"",'P10'!P9)</f>
        <v>187</v>
      </c>
      <c r="P35" s="94">
        <f>IF('P10'!Q9=0,"",'P10'!Q9)</f>
        <v>247.51819768722402</v>
      </c>
    </row>
    <row r="36" spans="1:16" s="99" customFormat="1" ht="18.75" x14ac:dyDescent="0.3">
      <c r="A36" s="90">
        <v>4</v>
      </c>
      <c r="B36" s="91">
        <f>IF('P10'!A10="","",'P10'!A10)</f>
        <v>58</v>
      </c>
      <c r="C36" s="94">
        <f>IF('P10'!B10="","",'P10'!B10)</f>
        <v>57.78</v>
      </c>
      <c r="D36" s="91" t="str">
        <f>IF('P10'!C10="","",'P10'!C10)</f>
        <v>SK</v>
      </c>
      <c r="E36" s="92">
        <f>IF('P10'!D10="","",'P10'!D10)</f>
        <v>33830</v>
      </c>
      <c r="F36" s="93" t="str">
        <f>IF('P10'!F10="","",'P10'!F10)</f>
        <v>Sol Anette Waaler</v>
      </c>
      <c r="G36" s="97">
        <f>IF('P10'!H10=0,"",'P10'!H10)</f>
        <v>74</v>
      </c>
      <c r="H36" s="97">
        <f>IF('P10'!I10=0,"",'P10'!I10)</f>
        <v>76</v>
      </c>
      <c r="I36" s="97">
        <f>IF('P10'!J10=0,"",'P10'!J10)</f>
        <v>-78</v>
      </c>
      <c r="J36" s="97">
        <f>IF('P10'!K10=0,"",'P10'!K10)</f>
        <v>95</v>
      </c>
      <c r="K36" s="97">
        <f>IF('P10'!L10=0,"",'P10'!L10)</f>
        <v>99</v>
      </c>
      <c r="L36" s="97">
        <f>IF('P10'!M10=0,"",'P10'!M10)</f>
        <v>-102</v>
      </c>
      <c r="M36" s="97">
        <f>IF('P10'!N10=0,"",'P10'!N10)</f>
        <v>76</v>
      </c>
      <c r="N36" s="97">
        <f>IF('P10'!O10=0,"",'P10'!O10)</f>
        <v>99</v>
      </c>
      <c r="O36" s="97">
        <f>IF('P10'!P10=0,"",'P10'!P10)</f>
        <v>175</v>
      </c>
      <c r="P36" s="94">
        <f>IF('P10'!Q10=0,"",'P10'!Q10)</f>
        <v>247.06447075754318</v>
      </c>
    </row>
    <row r="37" spans="1:16" s="99" customFormat="1" ht="18.75" x14ac:dyDescent="0.3">
      <c r="A37" s="90">
        <v>5</v>
      </c>
      <c r="B37" s="91">
        <f>IF('P10'!A14="","",'P10'!A14)</f>
        <v>63</v>
      </c>
      <c r="C37" s="94">
        <f>IF('P10'!B14="","",'P10'!B14)</f>
        <v>61.06</v>
      </c>
      <c r="D37" s="91" t="str">
        <f>IF('P10'!C14="","",'P10'!C14)</f>
        <v>SK</v>
      </c>
      <c r="E37" s="92">
        <f>IF('P10'!D14="","",'P10'!D14)</f>
        <v>32737</v>
      </c>
      <c r="F37" s="93" t="str">
        <f>IF('P10'!F14="","",'P10'!F14)</f>
        <v>Ine Andersson</v>
      </c>
      <c r="G37" s="97">
        <f>IF('P10'!H14=0,"",'P10'!H14)</f>
        <v>78</v>
      </c>
      <c r="H37" s="97">
        <f>IF('P10'!I14=0,"",'P10'!I14)</f>
        <v>-82</v>
      </c>
      <c r="I37" s="97" t="str">
        <f>IF('P10'!J14=0,"",'P10'!J14)</f>
        <v>-</v>
      </c>
      <c r="J37" s="97">
        <f>IF('P10'!K14=0,"",'P10'!K14)</f>
        <v>98</v>
      </c>
      <c r="K37" s="97">
        <f>IF('P10'!L14=0,"",'P10'!L14)</f>
        <v>102</v>
      </c>
      <c r="L37" s="97">
        <f>IF('P10'!M14=0,"",'P10'!M14)</f>
        <v>-109</v>
      </c>
      <c r="M37" s="97">
        <f>IF('P10'!N14=0,"",'P10'!N14)</f>
        <v>78</v>
      </c>
      <c r="N37" s="97">
        <f>IF('P10'!O14=0,"",'P10'!O14)</f>
        <v>102</v>
      </c>
      <c r="O37" s="97">
        <f>IF('P10'!P14=0,"",'P10'!P14)</f>
        <v>180</v>
      </c>
      <c r="P37" s="94">
        <f>IF('P10'!Q14=0,"",'P10'!Q14)</f>
        <v>244.33168675246341</v>
      </c>
    </row>
    <row r="38" spans="1:16" s="99" customFormat="1" ht="18.75" x14ac:dyDescent="0.3">
      <c r="A38" s="90">
        <v>6</v>
      </c>
      <c r="B38" s="91">
        <f>IF('P10'!A16="","",'P10'!A16)</f>
        <v>69</v>
      </c>
      <c r="C38" s="94">
        <f>IF('P10'!B16="","",'P10'!B16)</f>
        <v>66.86</v>
      </c>
      <c r="D38" s="91" t="str">
        <f>IF('P10'!C16="","",'P10'!C16)</f>
        <v>SK</v>
      </c>
      <c r="E38" s="92">
        <f>IF('P10'!D16="","",'P10'!D16)</f>
        <v>33690</v>
      </c>
      <c r="F38" s="93" t="str">
        <f>IF('P10'!F16="","",'P10'!F16)</f>
        <v>Janne Skorpen Knudsen</v>
      </c>
      <c r="G38" s="97">
        <f>IF('P10'!H16=0,"",'P10'!H16)</f>
        <v>75</v>
      </c>
      <c r="H38" s="97">
        <f>IF('P10'!I16=0,"",'P10'!I16)</f>
        <v>78</v>
      </c>
      <c r="I38" s="97">
        <f>IF('P10'!J16=0,"",'P10'!J16)</f>
        <v>-81</v>
      </c>
      <c r="J38" s="97">
        <f>IF('P10'!K16=0,"",'P10'!K16)</f>
        <v>95</v>
      </c>
      <c r="K38" s="97">
        <f>IF('P10'!L16=0,"",'P10'!L16)</f>
        <v>101</v>
      </c>
      <c r="L38" s="97">
        <f>IF('P10'!M16=0,"",'P10'!M16)</f>
        <v>-105</v>
      </c>
      <c r="M38" s="97">
        <f>IF('P10'!N16=0,"",'P10'!N16)</f>
        <v>78</v>
      </c>
      <c r="N38" s="97">
        <f>IF('P10'!O16=0,"",'P10'!O16)</f>
        <v>101</v>
      </c>
      <c r="O38" s="97">
        <f>IF('P10'!P16=0,"",'P10'!P16)</f>
        <v>179</v>
      </c>
      <c r="P38" s="94">
        <f>IF('P10'!Q16=0,"",'P10'!Q16)</f>
        <v>228.95797518344494</v>
      </c>
    </row>
    <row r="39" spans="1:16" s="99" customFormat="1" ht="18.75" x14ac:dyDescent="0.3">
      <c r="A39" s="90">
        <v>7</v>
      </c>
      <c r="B39" s="91">
        <f>IF('P9'!A14="","",'P9'!A14)</f>
        <v>53</v>
      </c>
      <c r="C39" s="94">
        <f>IF('P9'!B14="","",'P9'!B14)</f>
        <v>52.96</v>
      </c>
      <c r="D39" s="91" t="str">
        <f>IF('P9'!C14="","",'P9'!C14)</f>
        <v>SK</v>
      </c>
      <c r="E39" s="92">
        <f>IF('P9'!D14="","",'P9'!D14)</f>
        <v>33955</v>
      </c>
      <c r="F39" s="93" t="str">
        <f>IF('P9'!F14="","",'P9'!F14)</f>
        <v>Sandra Trædal</v>
      </c>
      <c r="G39" s="97">
        <f>IF('P9'!H14=0,"",'P9'!H14)</f>
        <v>-62</v>
      </c>
      <c r="H39" s="97">
        <f>IF('P9'!I14=0,"",'P9'!I14)</f>
        <v>-62</v>
      </c>
      <c r="I39" s="97">
        <f>IF('P9'!J14=0,"",'P9'!J14)</f>
        <v>62</v>
      </c>
      <c r="J39" s="97">
        <f>IF('P9'!K14=0,"",'P9'!K14)</f>
        <v>82</v>
      </c>
      <c r="K39" s="97">
        <f>IF('P9'!L14=0,"",'P9'!L14)</f>
        <v>85</v>
      </c>
      <c r="L39" s="97">
        <f>IF('P9'!M14=0,"",'P9'!M14)</f>
        <v>87</v>
      </c>
      <c r="M39" s="97">
        <f>IF('P9'!N14=0,"",'P9'!N14)</f>
        <v>62</v>
      </c>
      <c r="N39" s="97">
        <f>IF('P9'!O14=0,"",'P9'!O14)</f>
        <v>87</v>
      </c>
      <c r="O39" s="97">
        <f>IF('P9'!P14=0,"",'P9'!P14)</f>
        <v>149</v>
      </c>
      <c r="P39" s="94">
        <f>IF('P9'!Q14=0,"",'P9'!Q14)</f>
        <v>224.89411091271666</v>
      </c>
    </row>
    <row r="40" spans="1:16" s="99" customFormat="1" ht="18.75" x14ac:dyDescent="0.3">
      <c r="A40" s="90">
        <v>8</v>
      </c>
      <c r="B40" s="91">
        <f>IF('P9'!A9="","",'P9'!A9)</f>
        <v>69</v>
      </c>
      <c r="C40" s="94">
        <f>IF('P9'!B9="","",'P9'!B9)</f>
        <v>64.92</v>
      </c>
      <c r="D40" s="91" t="str">
        <f>IF('P9'!C9="","",'P9'!C9)</f>
        <v>SK</v>
      </c>
      <c r="E40" s="92">
        <f>IF('P9'!D9="","",'P9'!D9)</f>
        <v>32946</v>
      </c>
      <c r="F40" s="93" t="str">
        <f>IF('P9'!F9="","",'P9'!F9)</f>
        <v>Mari Rotmo</v>
      </c>
      <c r="G40" s="97">
        <f>IF('P9'!H9=0,"",'P9'!H9)</f>
        <v>-71</v>
      </c>
      <c r="H40" s="97">
        <f>IF('P9'!I9=0,"",'P9'!I9)</f>
        <v>73</v>
      </c>
      <c r="I40" s="97">
        <f>IF('P9'!J9=0,"",'P9'!J9)</f>
        <v>-75</v>
      </c>
      <c r="J40" s="97">
        <f>IF('P9'!K9=0,"",'P9'!K9)</f>
        <v>92</v>
      </c>
      <c r="K40" s="97">
        <f>IF('P9'!L9=0,"",'P9'!L9)</f>
        <v>-95</v>
      </c>
      <c r="L40" s="97">
        <f>IF('P9'!M9=0,"",'P9'!M9)</f>
        <v>95</v>
      </c>
      <c r="M40" s="97">
        <f>IF('P9'!N9=0,"",'P9'!N9)</f>
        <v>73</v>
      </c>
      <c r="N40" s="97">
        <f>IF('P9'!O9=0,"",'P9'!O9)</f>
        <v>95</v>
      </c>
      <c r="O40" s="97">
        <f>IF('P9'!P9=0,"",'P9'!P9)</f>
        <v>168</v>
      </c>
      <c r="P40" s="94">
        <f>IF('P9'!Q9=0,"",'P9'!Q9)</f>
        <v>218.91714975504374</v>
      </c>
    </row>
    <row r="41" spans="1:16" s="99" customFormat="1" ht="18.75" x14ac:dyDescent="0.3">
      <c r="A41" s="90">
        <v>9</v>
      </c>
      <c r="B41" s="91">
        <f>IF('P9'!A12="","",'P9'!A12)</f>
        <v>90</v>
      </c>
      <c r="C41" s="94">
        <f>IF('P9'!B12="","",'P9'!B12)</f>
        <v>75.86</v>
      </c>
      <c r="D41" s="91" t="str">
        <f>IF('P9'!C12="","",'P9'!C12)</f>
        <v>SK</v>
      </c>
      <c r="E41" s="92">
        <f>IF('P9'!D12="","",'P9'!D12)</f>
        <v>31365</v>
      </c>
      <c r="F41" s="93" t="str">
        <f>IF('P9'!F12="","",'P9'!F12)</f>
        <v>Marianne Hasfjord</v>
      </c>
      <c r="G41" s="97">
        <f>IF('P9'!H12=0,"",'P9'!H12)</f>
        <v>72</v>
      </c>
      <c r="H41" s="97">
        <f>IF('P9'!I12=0,"",'P9'!I12)</f>
        <v>76</v>
      </c>
      <c r="I41" s="97">
        <f>IF('P9'!J12=0,"",'P9'!J12)</f>
        <v>-79</v>
      </c>
      <c r="J41" s="97">
        <f>IF('P9'!K12=0,"",'P9'!K12)</f>
        <v>100</v>
      </c>
      <c r="K41" s="97">
        <f>IF('P9'!L12=0,"",'P9'!L12)</f>
        <v>103</v>
      </c>
      <c r="L41" s="97">
        <f>IF('P9'!M12=0,"",'P9'!M12)</f>
        <v>-106</v>
      </c>
      <c r="M41" s="97">
        <f>IF('P9'!N12=0,"",'P9'!N12)</f>
        <v>76</v>
      </c>
      <c r="N41" s="97">
        <f>IF('P9'!O12=0,"",'P9'!O12)</f>
        <v>103</v>
      </c>
      <c r="O41" s="97">
        <f>IF('P9'!P12=0,"",'P9'!P12)</f>
        <v>179</v>
      </c>
      <c r="P41" s="94">
        <f>IF('P9'!Q12=0,"",'P9'!Q12)</f>
        <v>213.05021350537751</v>
      </c>
    </row>
    <row r="42" spans="1:16" s="99" customFormat="1" ht="18.75" x14ac:dyDescent="0.3">
      <c r="A42" s="90">
        <v>10</v>
      </c>
      <c r="B42" s="91">
        <f>IF('P10'!A15="","",'P10'!A15)</f>
        <v>90</v>
      </c>
      <c r="C42" s="94">
        <f>IF('P10'!B15="","",'P10'!B15)</f>
        <v>78.180000000000007</v>
      </c>
      <c r="D42" s="91" t="str">
        <f>IF('P10'!C15="","",'P10'!C15)</f>
        <v>SK</v>
      </c>
      <c r="E42" s="92">
        <f>IF('P10'!D15="","",'P10'!D15)</f>
        <v>34500</v>
      </c>
      <c r="F42" s="93" t="str">
        <f>IF('P10'!F15="","",'P10'!F15)</f>
        <v>Martine Halvorsen Sønju</v>
      </c>
      <c r="G42" s="97">
        <f>IF('P10'!H15=0,"",'P10'!H15)</f>
        <v>75</v>
      </c>
      <c r="H42" s="97">
        <f>IF('P10'!I15=0,"",'P10'!I15)</f>
        <v>78</v>
      </c>
      <c r="I42" s="97">
        <f>IF('P10'!J15=0,"",'P10'!J15)</f>
        <v>81</v>
      </c>
      <c r="J42" s="97">
        <f>IF('P10'!K15=0,"",'P10'!K15)</f>
        <v>90</v>
      </c>
      <c r="K42" s="97">
        <f>IF('P10'!L15=0,"",'P10'!L15)</f>
        <v>93</v>
      </c>
      <c r="L42" s="97">
        <f>IF('P10'!M15=0,"",'P10'!M15)</f>
        <v>96</v>
      </c>
      <c r="M42" s="97">
        <f>IF('P10'!N15=0,"",'P10'!N15)</f>
        <v>81</v>
      </c>
      <c r="N42" s="97">
        <f>IF('P10'!O15=0,"",'P10'!O15)</f>
        <v>96</v>
      </c>
      <c r="O42" s="97">
        <f>IF('P10'!P15=0,"",'P10'!P15)</f>
        <v>177</v>
      </c>
      <c r="P42" s="94">
        <f>IF('P10'!Q15=0,"",'P10'!Q15)</f>
        <v>207.4625444881562</v>
      </c>
    </row>
    <row r="43" spans="1:16" s="99" customFormat="1" ht="18.75" x14ac:dyDescent="0.3">
      <c r="A43" s="90">
        <v>11</v>
      </c>
      <c r="B43" s="91">
        <f>IF('P9'!A15="","",'P9'!A15)</f>
        <v>53</v>
      </c>
      <c r="C43" s="94">
        <f>IF('P9'!B15="","",'P9'!B15)</f>
        <v>51.08</v>
      </c>
      <c r="D43" s="91" t="str">
        <f>IF('P9'!C15="","",'P9'!C15)</f>
        <v>UK</v>
      </c>
      <c r="E43" s="92">
        <f>IF('P9'!D15="","",'P9'!D15)</f>
        <v>36561</v>
      </c>
      <c r="F43" s="93" t="str">
        <f>IF('P9'!F15="","",'P9'!F15)</f>
        <v>Tiril Boge</v>
      </c>
      <c r="G43" s="97">
        <f>IF('P9'!H15=0,"",'P9'!H15)</f>
        <v>55</v>
      </c>
      <c r="H43" s="97">
        <f>IF('P9'!I15=0,"",'P9'!I15)</f>
        <v>60</v>
      </c>
      <c r="I43" s="97">
        <f>IF('P9'!J15=0,"",'P9'!J15)</f>
        <v>-65</v>
      </c>
      <c r="J43" s="97">
        <f>IF('P9'!K15=0,"",'P9'!K15)</f>
        <v>68</v>
      </c>
      <c r="K43" s="97">
        <f>IF('P9'!L15=0,"",'P9'!L15)</f>
        <v>72</v>
      </c>
      <c r="L43" s="97">
        <f>IF('P9'!M15=0,"",'P9'!M15)</f>
        <v>-74</v>
      </c>
      <c r="M43" s="97">
        <f>IF('P9'!N15=0,"",'P9'!N15)</f>
        <v>60</v>
      </c>
      <c r="N43" s="97">
        <f>IF('P9'!O15=0,"",'P9'!O15)</f>
        <v>72</v>
      </c>
      <c r="O43" s="97">
        <f>IF('P9'!P15=0,"",'P9'!P15)</f>
        <v>132</v>
      </c>
      <c r="P43" s="94">
        <f>IF('P9'!Q15=0,"",'P9'!Q15)</f>
        <v>205.19231148113613</v>
      </c>
    </row>
    <row r="44" spans="1:16" s="99" customFormat="1" ht="18.75" x14ac:dyDescent="0.3">
      <c r="A44" s="90">
        <v>12</v>
      </c>
      <c r="B44" s="91">
        <f>IF('P9'!A11="","",'P9'!A11)</f>
        <v>58</v>
      </c>
      <c r="C44" s="94">
        <f>IF('P9'!B11="","",'P9'!B11)</f>
        <v>56.08</v>
      </c>
      <c r="D44" s="91" t="str">
        <f>IF('P9'!C11="","",'P9'!C11)</f>
        <v>UK</v>
      </c>
      <c r="E44" s="92">
        <f>IF('P9'!D11="","",'P9'!D11)</f>
        <v>36902</v>
      </c>
      <c r="F44" s="93" t="str">
        <f>IF('P9'!F11="","",'P9'!F11)</f>
        <v>Helene Skuggedal</v>
      </c>
      <c r="G44" s="97">
        <f>IF('P9'!H11=0,"",'P9'!H11)</f>
        <v>52</v>
      </c>
      <c r="H44" s="97">
        <f>IF('P9'!I11=0,"",'P9'!I11)</f>
        <v>-55</v>
      </c>
      <c r="I44" s="97">
        <f>IF('P9'!J11=0,"",'P9'!J11)</f>
        <v>57</v>
      </c>
      <c r="J44" s="97">
        <f>IF('P9'!K11=0,"",'P9'!K11)</f>
        <v>75</v>
      </c>
      <c r="K44" s="97">
        <f>IF('P9'!L11=0,"",'P9'!L11)</f>
        <v>79</v>
      </c>
      <c r="L44" s="97">
        <f>IF('P9'!M11=0,"",'P9'!M11)</f>
        <v>-82</v>
      </c>
      <c r="M44" s="97">
        <f>IF('P9'!N11=0,"",'P9'!N11)</f>
        <v>57</v>
      </c>
      <c r="N44" s="97">
        <f>IF('P9'!O11=0,"",'P9'!O11)</f>
        <v>79</v>
      </c>
      <c r="O44" s="97">
        <f>IF('P9'!P11=0,"",'P9'!P11)</f>
        <v>136</v>
      </c>
      <c r="P44" s="94">
        <f>IF('P9'!Q11=0,"",'P9'!Q11)</f>
        <v>196.32290053587855</v>
      </c>
    </row>
    <row r="45" spans="1:16" s="99" customFormat="1" ht="18.75" x14ac:dyDescent="0.3">
      <c r="A45" s="90">
        <v>13</v>
      </c>
      <c r="B45" s="91">
        <f>IF('P9'!A16="","",'P9'!A16)</f>
        <v>53</v>
      </c>
      <c r="C45" s="94">
        <f>IF('P9'!B16="","",'P9'!B16)</f>
        <v>52.5</v>
      </c>
      <c r="D45" s="91" t="str">
        <f>IF('P9'!C16="","",'P9'!C16)</f>
        <v>SK</v>
      </c>
      <c r="E45" s="92">
        <f>IF('P9'!D16="","",'P9'!D16)</f>
        <v>32674</v>
      </c>
      <c r="F45" s="93" t="str">
        <f>IF('P9'!F16="","",'P9'!F16)</f>
        <v>Hilde Svalheim Markussen</v>
      </c>
      <c r="G45" s="97">
        <f>IF('P9'!H16=0,"",'P9'!H16)</f>
        <v>54</v>
      </c>
      <c r="H45" s="97">
        <f>IF('P9'!I16=0,"",'P9'!I16)</f>
        <v>-56</v>
      </c>
      <c r="I45" s="97">
        <f>IF('P9'!J16=0,"",'P9'!J16)</f>
        <v>56</v>
      </c>
      <c r="J45" s="97">
        <f>IF('P9'!K16=0,"",'P9'!K16)</f>
        <v>70</v>
      </c>
      <c r="K45" s="97">
        <f>IF('P9'!L16=0,"",'P9'!L16)</f>
        <v>73</v>
      </c>
      <c r="L45" s="97">
        <f>IF('P9'!M16=0,"",'P9'!M16)</f>
        <v>-75</v>
      </c>
      <c r="M45" s="97">
        <f>IF('P9'!N16=0,"",'P9'!N16)</f>
        <v>56</v>
      </c>
      <c r="N45" s="97">
        <f>IF('P9'!O16=0,"",'P9'!O16)</f>
        <v>73</v>
      </c>
      <c r="O45" s="97">
        <f>IF('P9'!P16=0,"",'P9'!P16)</f>
        <v>129</v>
      </c>
      <c r="P45" s="94">
        <f>IF('P9'!Q16=0,"",'P9'!Q16)</f>
        <v>196.07821536252169</v>
      </c>
    </row>
    <row r="46" spans="1:16" s="99" customFormat="1" ht="18.75" x14ac:dyDescent="0.3">
      <c r="A46" s="90">
        <v>14</v>
      </c>
      <c r="B46" s="91">
        <f>IF('P9'!A10="","",'P9'!A10)</f>
        <v>75</v>
      </c>
      <c r="C46" s="94">
        <f>IF('P9'!B10="","",'P9'!B10)</f>
        <v>71.06</v>
      </c>
      <c r="D46" s="91" t="str">
        <f>IF('P9'!C10="","",'P9'!C10)</f>
        <v>SK</v>
      </c>
      <c r="E46" s="92">
        <f>IF('P9'!D10="","",'P9'!D10)</f>
        <v>32694</v>
      </c>
      <c r="F46" s="93" t="str">
        <f>IF('P9'!F10="","",'P9'!F10)</f>
        <v>Mariel Rørstadbotnen</v>
      </c>
      <c r="G46" s="97">
        <f>IF('P9'!H10=0,"",'P9'!H10)</f>
        <v>62</v>
      </c>
      <c r="H46" s="97">
        <f>IF('P9'!I10=0,"",'P9'!I10)</f>
        <v>66</v>
      </c>
      <c r="I46" s="97">
        <f>IF('P9'!J10=0,"",'P9'!J10)</f>
        <v>68</v>
      </c>
      <c r="J46" s="97">
        <f>IF('P9'!K10=0,"",'P9'!K10)</f>
        <v>83</v>
      </c>
      <c r="K46" s="97">
        <f>IF('P9'!L10=0,"",'P9'!L10)</f>
        <v>-88</v>
      </c>
      <c r="L46" s="97">
        <f>IF('P9'!M10=0,"",'P9'!M10)</f>
        <v>-88</v>
      </c>
      <c r="M46" s="97">
        <f>IF('P9'!N10=0,"",'P9'!N10)</f>
        <v>68</v>
      </c>
      <c r="N46" s="97">
        <f>IF('P9'!O10=0,"",'P9'!O10)</f>
        <v>83</v>
      </c>
      <c r="O46" s="97">
        <f>IF('P9'!P10=0,"",'P9'!P10)</f>
        <v>151</v>
      </c>
      <c r="P46" s="94">
        <f>IF('P9'!Q10=0,"",'P9'!Q10)</f>
        <v>186.25964181189838</v>
      </c>
    </row>
    <row r="47" spans="1:16" s="99" customFormat="1" ht="18.75" x14ac:dyDescent="0.3">
      <c r="A47" s="90">
        <v>15</v>
      </c>
      <c r="B47" s="91">
        <f>IF('P10'!A11="","",'P10'!A11)</f>
        <v>69</v>
      </c>
      <c r="C47" s="94">
        <f>IF('P10'!B11="","",'P10'!B11)</f>
        <v>64.88</v>
      </c>
      <c r="D47" s="91" t="str">
        <f>IF('P10'!C11="","",'P10'!C11)</f>
        <v>UK</v>
      </c>
      <c r="E47" s="92">
        <f>IF('P10'!D11="","",'P10'!D11)</f>
        <v>36912</v>
      </c>
      <c r="F47" s="93" t="str">
        <f>IF('P10'!F11="","",'P10'!F11)</f>
        <v>Sofie Prytz Løwer</v>
      </c>
      <c r="G47" s="97">
        <f>IF('P10'!H11=0,"",'P10'!H11)</f>
        <v>-60</v>
      </c>
      <c r="H47" s="97">
        <f>IF('P10'!I11=0,"",'P10'!I11)</f>
        <v>60</v>
      </c>
      <c r="I47" s="97">
        <f>IF('P10'!J11=0,"",'P10'!J11)</f>
        <v>63</v>
      </c>
      <c r="J47" s="97">
        <f>IF('P10'!K11=0,"",'P10'!K11)</f>
        <v>70</v>
      </c>
      <c r="K47" s="97">
        <f>IF('P10'!L11=0,"",'P10'!L11)</f>
        <v>74</v>
      </c>
      <c r="L47" s="97">
        <f>IF('P10'!M11=0,"",'P10'!M11)</f>
        <v>78</v>
      </c>
      <c r="M47" s="97">
        <f>IF('P10'!N11=0,"",'P10'!N11)</f>
        <v>63</v>
      </c>
      <c r="N47" s="97">
        <f>IF('P10'!O11=0,"",'P10'!O11)</f>
        <v>78</v>
      </c>
      <c r="O47" s="97">
        <f>IF('P10'!P11=0,"",'P10'!P11)</f>
        <v>141</v>
      </c>
      <c r="P47" s="94">
        <f>IF('P10'!Q11=0,"",'P10'!Q11)</f>
        <v>183.80682038490215</v>
      </c>
    </row>
    <row r="48" spans="1:16" ht="14.1" customHeight="1" x14ac:dyDescent="0.25">
      <c r="A48" s="40"/>
      <c r="B48" s="40"/>
      <c r="C48" s="106"/>
      <c r="D48" s="40"/>
      <c r="E48" s="42"/>
      <c r="F48" s="105"/>
      <c r="G48" s="105"/>
      <c r="H48" s="105"/>
      <c r="I48" s="105"/>
      <c r="J48" s="105"/>
      <c r="K48" s="105"/>
      <c r="L48" s="105"/>
      <c r="M48" s="95"/>
      <c r="N48" s="95"/>
      <c r="O48" s="95"/>
      <c r="P48" s="106"/>
    </row>
    <row r="49" spans="1:18" s="102" customFormat="1" ht="27.75" x14ac:dyDescent="0.4">
      <c r="A49" s="193" t="s">
        <v>55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</row>
    <row r="50" spans="1:18" ht="14.1" customHeight="1" x14ac:dyDescent="0.25">
      <c r="A50" s="40"/>
      <c r="B50" s="40"/>
      <c r="C50" s="106"/>
      <c r="D50" s="40"/>
      <c r="E50" s="42"/>
      <c r="F50" s="105"/>
      <c r="G50" s="105"/>
      <c r="H50" s="105"/>
      <c r="I50" s="105"/>
      <c r="J50" s="105"/>
      <c r="K50" s="105"/>
      <c r="L50" s="105"/>
      <c r="M50" s="95"/>
      <c r="N50" s="95"/>
      <c r="O50" s="95"/>
      <c r="P50" s="106"/>
    </row>
    <row r="51" spans="1:18" s="45" customFormat="1" ht="24.75" x14ac:dyDescent="0.35">
      <c r="A51" s="197" t="s">
        <v>75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</row>
    <row r="52" spans="1:18" s="99" customFormat="1" ht="18.75" x14ac:dyDescent="0.3">
      <c r="A52" s="90">
        <v>1</v>
      </c>
      <c r="B52" s="91">
        <f>IF('P2'!A13="","",'P2'!A13)</f>
        <v>77</v>
      </c>
      <c r="C52" s="94">
        <f>IF('P2'!B13="","",'P2'!B13)</f>
        <v>74.84</v>
      </c>
      <c r="D52" s="91" t="str">
        <f>IF('P2'!C13="","",'P2'!C13)</f>
        <v>M4</v>
      </c>
      <c r="E52" s="92">
        <f>IF('P2'!D13="","",'P2'!D13)</f>
        <v>23475</v>
      </c>
      <c r="F52" s="93" t="str">
        <f>IF('P2'!F13="","",'P2'!F13)</f>
        <v>Atle Rønning Kauppinen</v>
      </c>
      <c r="G52" s="97">
        <f>IF('P2'!H13=0,"",'P2'!H13)</f>
        <v>90</v>
      </c>
      <c r="H52" s="97">
        <f>IF('P2'!I13=0,"",'P2'!I13)</f>
        <v>95</v>
      </c>
      <c r="I52" s="97">
        <f>IF('P2'!J13=0,"",'P2'!J13)</f>
        <v>97</v>
      </c>
      <c r="J52" s="97">
        <f>IF('P2'!K13=0,"",'P2'!K13)</f>
        <v>-115</v>
      </c>
      <c r="K52" s="97">
        <f>IF('P2'!L13=0,"",'P2'!L13)</f>
        <v>115</v>
      </c>
      <c r="L52" s="97">
        <f>IF('P2'!M13=0,"",'P2'!M13)</f>
        <v>-122</v>
      </c>
      <c r="M52" s="97">
        <f>IF('P2'!N13=0,"",'P2'!N13)</f>
        <v>97</v>
      </c>
      <c r="N52" s="97">
        <f>IF('P2'!O13=0,"",'P2'!O13)</f>
        <v>115</v>
      </c>
      <c r="O52" s="97">
        <f>IF('P2'!P13=0,"",'P2'!P13)</f>
        <v>212</v>
      </c>
      <c r="P52" s="94">
        <f>IF('P2'!R13=0,"",'P2'!R13)</f>
        <v>363.08964862972073</v>
      </c>
    </row>
    <row r="53" spans="1:18" s="100" customFormat="1" ht="19.5" x14ac:dyDescent="0.35">
      <c r="A53" s="90">
        <v>2</v>
      </c>
      <c r="B53" s="91">
        <f>IF('P2'!A15="","",'P2'!A15)</f>
        <v>105</v>
      </c>
      <c r="C53" s="94">
        <f>IF('P2'!B15="","",'P2'!B15)</f>
        <v>104.26</v>
      </c>
      <c r="D53" s="91" t="str">
        <f>IF('P2'!C15="","",'P2'!C15)</f>
        <v>M2</v>
      </c>
      <c r="E53" s="92">
        <f>IF('P2'!D15="","",'P2'!D15)</f>
        <v>26790</v>
      </c>
      <c r="F53" s="93" t="str">
        <f>IF('P2'!F15="","",'P2'!F15)</f>
        <v>Ronny Fevåg</v>
      </c>
      <c r="G53" s="97">
        <f>IF('P2'!H15=0,"",'P2'!H15)</f>
        <v>115</v>
      </c>
      <c r="H53" s="97">
        <f>IF('P2'!I15=0,"",'P2'!I15)</f>
        <v>-120</v>
      </c>
      <c r="I53" s="97">
        <f>IF('P2'!J15=0,"",'P2'!J15)</f>
        <v>120</v>
      </c>
      <c r="J53" s="97">
        <f>IF('P2'!K15=0,"",'P2'!K15)</f>
        <v>145</v>
      </c>
      <c r="K53" s="97">
        <f>IF('P2'!L15=0,"",'P2'!L15)</f>
        <v>151</v>
      </c>
      <c r="L53" s="97">
        <f>IF('P2'!M15=0,"",'P2'!M15)</f>
        <v>156</v>
      </c>
      <c r="M53" s="97">
        <f>IF('P2'!N15=0,"",'P2'!N15)</f>
        <v>120</v>
      </c>
      <c r="N53" s="97">
        <f>IF('P2'!O15=0,"",'P2'!O15)</f>
        <v>156</v>
      </c>
      <c r="O53" s="97">
        <f>IF('P2'!P15=0,"",'P2'!P15)</f>
        <v>276</v>
      </c>
      <c r="P53" s="94">
        <f>IF('P2'!R15=0,"",'P2'!R15)</f>
        <v>359.5335590907132</v>
      </c>
    </row>
    <row r="54" spans="1:18" s="100" customFormat="1" ht="19.5" x14ac:dyDescent="0.35">
      <c r="A54" s="90">
        <v>3</v>
      </c>
      <c r="B54" s="91">
        <f>IF('P2'!A16="","",'P2'!A16)</f>
        <v>105</v>
      </c>
      <c r="C54" s="94">
        <f>IF('P2'!B16="","",'P2'!B16)</f>
        <v>104.84</v>
      </c>
      <c r="D54" s="91" t="str">
        <f>IF('P2'!C16="","",'P2'!C16)</f>
        <v>M2</v>
      </c>
      <c r="E54" s="92">
        <f>IF('P2'!D16="","",'P2'!D16)</f>
        <v>27849</v>
      </c>
      <c r="F54" s="93" t="str">
        <f>IF('P2'!F16="","",'P2'!F16)</f>
        <v>Børge Aadland</v>
      </c>
      <c r="G54" s="97">
        <f>IF('P2'!H16=0,"",'P2'!H16)</f>
        <v>115</v>
      </c>
      <c r="H54" s="97">
        <f>IF('P2'!I16=0,"",'P2'!I16)</f>
        <v>118</v>
      </c>
      <c r="I54" s="97">
        <f>IF('P2'!J16=0,"",'P2'!J16)</f>
        <v>-120</v>
      </c>
      <c r="J54" s="97">
        <f>IF('P2'!K16=0,"",'P2'!K16)</f>
        <v>160</v>
      </c>
      <c r="K54" s="97">
        <f>IF('P2'!L16=0,"",'P2'!L16)</f>
        <v>164</v>
      </c>
      <c r="L54" s="97">
        <f>IF('P2'!M16=0,"",'P2'!M16)</f>
        <v>-168</v>
      </c>
      <c r="M54" s="97">
        <f>IF('P2'!N16=0,"",'P2'!N16)</f>
        <v>118</v>
      </c>
      <c r="N54" s="97">
        <f>IF('P2'!O16=0,"",'P2'!O16)</f>
        <v>164</v>
      </c>
      <c r="O54" s="97">
        <f>IF('P2'!P16=0,"",'P2'!P16)</f>
        <v>282</v>
      </c>
      <c r="P54" s="94">
        <f>IF('P2'!R16=0,"",'P2'!R16)</f>
        <v>354.29669244862703</v>
      </c>
    </row>
    <row r="55" spans="1:18" s="100" customFormat="1" ht="19.5" x14ac:dyDescent="0.35">
      <c r="A55" s="90">
        <v>4</v>
      </c>
      <c r="B55" s="91">
        <f>IF('P2'!A9="","",'P2'!A9)</f>
        <v>85</v>
      </c>
      <c r="C55" s="94">
        <f>IF('P2'!B9="","",'P2'!B9)</f>
        <v>82.14</v>
      </c>
      <c r="D55" s="91" t="str">
        <f>IF('P2'!C9="","",'P2'!C9)</f>
        <v>M4</v>
      </c>
      <c r="E55" s="92">
        <f>IF('P2'!D9="","",'P2'!D9)</f>
        <v>23084</v>
      </c>
      <c r="F55" s="93" t="str">
        <f>IF('P2'!F9="","",'P2'!F9)</f>
        <v>Bjørnar Olsen</v>
      </c>
      <c r="G55" s="97">
        <f>IF('P2'!H9=0,"",'P2'!H9)</f>
        <v>92</v>
      </c>
      <c r="H55" s="97">
        <f>IF('P2'!I9=0,"",'P2'!I9)</f>
        <v>95</v>
      </c>
      <c r="I55" s="97">
        <f>IF('P2'!J9=0,"",'P2'!J9)</f>
        <v>-97</v>
      </c>
      <c r="J55" s="97">
        <f>IF('P2'!K9=0,"",'P2'!K9)</f>
        <v>105</v>
      </c>
      <c r="K55" s="97">
        <f>IF('P2'!L9=0,"",'P2'!L9)</f>
        <v>110</v>
      </c>
      <c r="L55" s="97">
        <f>IF('P2'!M9=0,"",'P2'!M9)</f>
        <v>112</v>
      </c>
      <c r="M55" s="97">
        <f>IF('P2'!N9=0,"",'P2'!N9)</f>
        <v>95</v>
      </c>
      <c r="N55" s="97">
        <f>IF('P2'!O9=0,"",'P2'!O9)</f>
        <v>112</v>
      </c>
      <c r="O55" s="97">
        <f>IF('P2'!P9=0,"",'P2'!P9)</f>
        <v>207</v>
      </c>
      <c r="P55" s="94">
        <f>IF('P2'!R9=0,"",'P2'!R9)</f>
        <v>342.57452758440303</v>
      </c>
    </row>
    <row r="56" spans="1:18" s="99" customFormat="1" ht="18.75" x14ac:dyDescent="0.3">
      <c r="A56" s="90">
        <v>5</v>
      </c>
      <c r="B56" s="91" t="str">
        <f>IF('P1'!A12="","",'P1'!A12)</f>
        <v>+105</v>
      </c>
      <c r="C56" s="94">
        <f>IF('P1'!B12="","",'P1'!B12)</f>
        <v>105.7</v>
      </c>
      <c r="D56" s="91" t="str">
        <f>IF('P1'!C12="","",'P1'!C12)</f>
        <v>M8</v>
      </c>
      <c r="E56" s="92">
        <f>IF('P1'!D12="","",'P1'!D12)</f>
        <v>16227</v>
      </c>
      <c r="F56" s="93" t="str">
        <f>IF('P1'!F12="","",'P1'!F12)</f>
        <v>Jan Nystrøm</v>
      </c>
      <c r="G56" s="97">
        <f>IF('P1'!H12=0,"",'P1'!H12)</f>
        <v>67</v>
      </c>
      <c r="H56" s="97">
        <f>IF('P1'!I12=0,"",'P1'!I12)</f>
        <v>-69</v>
      </c>
      <c r="I56" s="97">
        <f>IF('P1'!J12=0,"",'P1'!J12)</f>
        <v>-69</v>
      </c>
      <c r="J56" s="97">
        <f>IF('P1'!K12=0,"",'P1'!K12)</f>
        <v>87</v>
      </c>
      <c r="K56" s="97">
        <f>IF('P1'!L12=0,"",'P1'!L12)</f>
        <v>-90</v>
      </c>
      <c r="L56" s="97">
        <f>IF('P1'!M12=0,"",'P1'!M12)</f>
        <v>-90</v>
      </c>
      <c r="M56" s="97">
        <f>IF('P1'!N12=0,"",'P1'!N12)</f>
        <v>67</v>
      </c>
      <c r="N56" s="97">
        <f>IF('P1'!O12=0,"",'P1'!O12)</f>
        <v>87</v>
      </c>
      <c r="O56" s="97">
        <f>IF('P1'!P12=0,"",'P1'!P12)</f>
        <v>154</v>
      </c>
      <c r="P56" s="130">
        <f>IF('P1'!R12=0,"",'P1'!R12)</f>
        <v>336.49659240900672</v>
      </c>
    </row>
    <row r="57" spans="1:18" s="99" customFormat="1" ht="18.75" x14ac:dyDescent="0.3">
      <c r="A57" s="90">
        <v>6</v>
      </c>
      <c r="B57" s="91">
        <f>IF('P1'!A14="","",'P1'!A14)</f>
        <v>77</v>
      </c>
      <c r="C57" s="94">
        <f>IF('P1'!B14="","",'P1'!B14)</f>
        <v>76.2</v>
      </c>
      <c r="D57" s="91" t="str">
        <f>IF('P1'!C14="","",'P1'!C14)</f>
        <v>M6</v>
      </c>
      <c r="E57" s="92">
        <f>IF('P1'!D14="","",'P1'!D14)</f>
        <v>20075</v>
      </c>
      <c r="F57" s="93" t="str">
        <f>IF('P1'!F14="","",'P1'!F14)</f>
        <v>Egon Vee-Haugen</v>
      </c>
      <c r="G57" s="97">
        <f>IF('P1'!H14=0,"",'P1'!H14)</f>
        <v>-75</v>
      </c>
      <c r="H57" s="97">
        <f>IF('P1'!I14=0,"",'P1'!I14)</f>
        <v>75</v>
      </c>
      <c r="I57" s="97">
        <f>IF('P1'!J14=0,"",'P1'!J14)</f>
        <v>-78</v>
      </c>
      <c r="J57" s="97">
        <f>IF('P1'!K14=0,"",'P1'!K14)</f>
        <v>85</v>
      </c>
      <c r="K57" s="97">
        <f>IF('P1'!L14=0,"",'P1'!L14)</f>
        <v>90</v>
      </c>
      <c r="L57" s="97">
        <f>IF('P1'!M14=0,"",'P1'!M14)</f>
        <v>-92</v>
      </c>
      <c r="M57" s="97">
        <f>IF('P1'!N14=0,"",'P1'!N14)</f>
        <v>75</v>
      </c>
      <c r="N57" s="97">
        <f>IF('P1'!O14=0,"",'P1'!O14)</f>
        <v>90</v>
      </c>
      <c r="O57" s="97">
        <f>IF('P1'!P14=0,"",'P1'!P14)</f>
        <v>165</v>
      </c>
      <c r="P57" s="130">
        <f>IF('P1'!R14=0,"",'P1'!R14)</f>
        <v>334.01508188649433</v>
      </c>
    </row>
    <row r="58" spans="1:18" s="99" customFormat="1" ht="18.75" x14ac:dyDescent="0.3">
      <c r="A58" s="90">
        <v>7</v>
      </c>
      <c r="B58" s="91">
        <f>IF('P1'!A15="","",'P1'!A15)</f>
        <v>105</v>
      </c>
      <c r="C58" s="94">
        <f>IF('P1'!B15="","",'P1'!B15)</f>
        <v>103.2</v>
      </c>
      <c r="D58" s="91" t="str">
        <f>IF('P1'!C15="","",'P1'!C15)</f>
        <v>M8</v>
      </c>
      <c r="E58" s="92">
        <f>IF('P1'!D15="","",'P1'!D15)</f>
        <v>16309</v>
      </c>
      <c r="F58" s="93" t="str">
        <f>IF('P1'!F15="","",'P1'!F15)</f>
        <v>Øistein Smith Larsen</v>
      </c>
      <c r="G58" s="97">
        <f>IF('P1'!H15=0,"",'P1'!H15)</f>
        <v>55</v>
      </c>
      <c r="H58" s="97">
        <f>IF('P1'!I15=0,"",'P1'!I15)</f>
        <v>60</v>
      </c>
      <c r="I58" s="97">
        <f>IF('P1'!J15=0,"",'P1'!J15)</f>
        <v>64</v>
      </c>
      <c r="J58" s="97">
        <f>IF('P1'!K15=0,"",'P1'!K15)</f>
        <v>80</v>
      </c>
      <c r="K58" s="97">
        <f>IF('P1'!L15=0,"",'P1'!L15)</f>
        <v>85</v>
      </c>
      <c r="L58" s="97">
        <f>IF('P1'!M15=0,"",'P1'!M15)</f>
        <v>-87</v>
      </c>
      <c r="M58" s="97">
        <f>IF('P1'!N15=0,"",'P1'!N15)</f>
        <v>64</v>
      </c>
      <c r="N58" s="97">
        <f>IF('P1'!O15=0,"",'P1'!O15)</f>
        <v>85</v>
      </c>
      <c r="O58" s="97">
        <f>IF('P1'!P15=0,"",'P1'!P15)</f>
        <v>149</v>
      </c>
      <c r="P58" s="130">
        <f>IF('P1'!R15=0,"",'P1'!R15)</f>
        <v>328.33966307744981</v>
      </c>
    </row>
    <row r="59" spans="1:18" s="99" customFormat="1" ht="18.75" x14ac:dyDescent="0.3">
      <c r="A59" s="90">
        <v>8</v>
      </c>
      <c r="B59" s="91">
        <f>IF('P2'!A10="","",'P2'!A10)</f>
        <v>105</v>
      </c>
      <c r="C59" s="94">
        <f>IF('P2'!B10="","",'P2'!B10)</f>
        <v>95.46</v>
      </c>
      <c r="D59" s="91" t="str">
        <f>IF('P2'!C10="","",'P2'!C10)</f>
        <v>M5</v>
      </c>
      <c r="E59" s="92">
        <f>IF('P2'!D10="","",'P2'!D10)</f>
        <v>22864</v>
      </c>
      <c r="F59" s="93" t="str">
        <f>IF('P2'!F10="","",'P2'!F10)</f>
        <v>Petter N. Sæterdal</v>
      </c>
      <c r="G59" s="97">
        <f>IF('P2'!H10=0,"",'P2'!H10)</f>
        <v>85</v>
      </c>
      <c r="H59" s="97">
        <f>IF('P2'!I10=0,"",'P2'!I10)</f>
        <v>90</v>
      </c>
      <c r="I59" s="97">
        <f>IF('P2'!J10=0,"",'P2'!J10)</f>
        <v>-92</v>
      </c>
      <c r="J59" s="97">
        <f>IF('P2'!K10=0,"",'P2'!K10)</f>
        <v>105</v>
      </c>
      <c r="K59" s="97">
        <f>IF('P2'!L10=0,"",'P2'!L10)</f>
        <v>110</v>
      </c>
      <c r="L59" s="97">
        <f>IF('P2'!M10=0,"",'P2'!M10)</f>
        <v>-113</v>
      </c>
      <c r="M59" s="97">
        <f>IF('P2'!N10=0,"",'P2'!N10)</f>
        <v>90</v>
      </c>
      <c r="N59" s="97">
        <f>IF('P2'!O10=0,"",'P2'!O10)</f>
        <v>110</v>
      </c>
      <c r="O59" s="97">
        <f>IF('P2'!P10=0,"",'P2'!P10)</f>
        <v>200</v>
      </c>
      <c r="P59" s="94">
        <f>IF('P2'!R10=0,"",'P2'!R10)</f>
        <v>313.9684835150876</v>
      </c>
    </row>
    <row r="60" spans="1:18" s="99" customFormat="1" ht="18.75" x14ac:dyDescent="0.3">
      <c r="A60" s="90">
        <v>9</v>
      </c>
      <c r="B60" s="91">
        <f>IF('P2'!A11="","",'P2'!A11)</f>
        <v>77</v>
      </c>
      <c r="C60" s="94">
        <f>IF('P2'!B11="","",'P2'!B11)</f>
        <v>76.42</v>
      </c>
      <c r="D60" s="91" t="str">
        <f>IF('P2'!C11="","",'P2'!C11)</f>
        <v>M4</v>
      </c>
      <c r="E60" s="92">
        <f>IF('P2'!D11="","",'P2'!D11)</f>
        <v>24706</v>
      </c>
      <c r="F60" s="93" t="str">
        <f>IF('P2'!F11="","",'P2'!F11)</f>
        <v>Torstein Gjervan</v>
      </c>
      <c r="G60" s="97">
        <f>IF('P2'!H11=0,"",'P2'!H11)</f>
        <v>-83</v>
      </c>
      <c r="H60" s="97">
        <f>IF('P2'!I11=0,"",'P2'!I11)</f>
        <v>83</v>
      </c>
      <c r="I60" s="97">
        <f>IF('P2'!J11=0,"",'P2'!J11)</f>
        <v>-86</v>
      </c>
      <c r="J60" s="97">
        <f>IF('P2'!K11=0,"",'P2'!K11)</f>
        <v>103</v>
      </c>
      <c r="K60" s="97">
        <f>IF('P2'!L11=0,"",'P2'!L11)</f>
        <v>106</v>
      </c>
      <c r="L60" s="97">
        <f>IF('P2'!M11=0,"",'P2'!M11)</f>
        <v>108</v>
      </c>
      <c r="M60" s="97">
        <f>IF('P2'!N11=0,"",'P2'!N11)</f>
        <v>83</v>
      </c>
      <c r="N60" s="97">
        <f>IF('P2'!O11=0,"",'P2'!O11)</f>
        <v>108</v>
      </c>
      <c r="O60" s="97">
        <f>IF('P2'!P11=0,"",'P2'!P11)</f>
        <v>191</v>
      </c>
      <c r="P60" s="94">
        <f>IF('P2'!R11=0,"",'P2'!R11)</f>
        <v>308.95502306215843</v>
      </c>
    </row>
    <row r="61" spans="1:18" s="99" customFormat="1" ht="18.75" x14ac:dyDescent="0.3">
      <c r="A61" s="90">
        <v>10</v>
      </c>
      <c r="B61" s="91">
        <f>IF('P2'!A14="","",'P2'!A14)</f>
        <v>85</v>
      </c>
      <c r="C61" s="94">
        <f>IF('P2'!B14="","",'P2'!B14)</f>
        <v>84.06</v>
      </c>
      <c r="D61" s="91" t="str">
        <f>IF('P2'!C14="","",'P2'!C14)</f>
        <v>M3</v>
      </c>
      <c r="E61" s="92">
        <f>IF('P2'!D14="","",'P2'!D14)</f>
        <v>25993</v>
      </c>
      <c r="F61" s="93" t="str">
        <f>IF('P2'!F14="","",'P2'!F14)</f>
        <v>Thorkild Larsen</v>
      </c>
      <c r="G61" s="97">
        <f>IF('P2'!H14=0,"",'P2'!H14)</f>
        <v>93</v>
      </c>
      <c r="H61" s="97">
        <f>IF('P2'!I14=0,"",'P2'!I14)</f>
        <v>97</v>
      </c>
      <c r="I61" s="97">
        <f>IF('P2'!J14=0,"",'P2'!J14)</f>
        <v>-100</v>
      </c>
      <c r="J61" s="97">
        <f>IF('P2'!K14=0,"",'P2'!K14)</f>
        <v>-108</v>
      </c>
      <c r="K61" s="97">
        <f>IF('P2'!L14=0,"",'P2'!L14)</f>
        <v>108</v>
      </c>
      <c r="L61" s="97">
        <f>IF('P2'!M14=0,"",'P2'!M14)</f>
        <v>-120</v>
      </c>
      <c r="M61" s="97">
        <f>IF('P2'!N14=0,"",'P2'!N14)</f>
        <v>97</v>
      </c>
      <c r="N61" s="97">
        <f>IF('P2'!O14=0,"",'P2'!O14)</f>
        <v>108</v>
      </c>
      <c r="O61" s="97">
        <f>IF('P2'!P14=0,"",'P2'!P14)</f>
        <v>205</v>
      </c>
      <c r="P61" s="94">
        <f>IF('P2'!R14=0,"",'P2'!R14)</f>
        <v>300.05095984567748</v>
      </c>
    </row>
    <row r="62" spans="1:18" s="99" customFormat="1" ht="18.75" x14ac:dyDescent="0.3">
      <c r="A62" s="90">
        <v>11</v>
      </c>
      <c r="B62" s="91">
        <f>IF('P1'!A9="","",'P1'!A9)</f>
        <v>94</v>
      </c>
      <c r="C62" s="94">
        <f>IF('P1'!B9="","",'P1'!B9)</f>
        <v>88.54</v>
      </c>
      <c r="D62" s="91" t="str">
        <f>IF('P1'!C9="","",'P1'!C9)</f>
        <v>M5</v>
      </c>
      <c r="E62" s="92">
        <f>IF('P1'!D9="","",'P1'!D9)</f>
        <v>22098</v>
      </c>
      <c r="F62" s="93" t="str">
        <f>IF('P1'!F9="","",'P1'!F9)</f>
        <v>Lars Hage</v>
      </c>
      <c r="G62" s="97">
        <f>IF('P1'!H9=0,"",'P1'!H9)</f>
        <v>75</v>
      </c>
      <c r="H62" s="97">
        <f>IF('P1'!I9=0,"",'P1'!I9)</f>
        <v>78</v>
      </c>
      <c r="I62" s="97">
        <f>IF('P1'!J9=0,"",'P1'!J9)</f>
        <v>-80</v>
      </c>
      <c r="J62" s="97">
        <f>IF('P1'!K9=0,"",'P1'!K9)</f>
        <v>95</v>
      </c>
      <c r="K62" s="97">
        <f>IF('P1'!L9=0,"",'P1'!L9)</f>
        <v>100</v>
      </c>
      <c r="L62" s="97">
        <f>IF('P1'!M9=0,"",'P1'!M9)</f>
        <v>-103</v>
      </c>
      <c r="M62" s="97">
        <f>IF('P1'!N9=0,"",'P1'!N9)</f>
        <v>78</v>
      </c>
      <c r="N62" s="97">
        <f>IF('P1'!O9=0,"",'P1'!O9)</f>
        <v>100</v>
      </c>
      <c r="O62" s="97">
        <f>IF('P1'!P9=0,"",'P1'!P9)</f>
        <v>178</v>
      </c>
      <c r="P62" s="130">
        <f>IF('P1'!R9=0,"",'P1'!R9)</f>
        <v>299.72293341456958</v>
      </c>
    </row>
    <row r="63" spans="1:18" s="99" customFormat="1" ht="18.75" x14ac:dyDescent="0.3">
      <c r="A63" s="90">
        <v>12</v>
      </c>
      <c r="B63" s="91">
        <f>IF('P1'!A10="","",'P1'!A10)</f>
        <v>105</v>
      </c>
      <c r="C63" s="94">
        <f>IF('P1'!B10="","",'P1'!B10)</f>
        <v>96.28</v>
      </c>
      <c r="D63" s="91" t="str">
        <f>IF('P1'!C10="","",'P1'!C10)</f>
        <v>M9</v>
      </c>
      <c r="E63" s="92">
        <f>IF('P1'!D10="","",'P1'!D10)</f>
        <v>14761</v>
      </c>
      <c r="F63" s="93" t="str">
        <f>IF('P1'!F10="","",'P1'!F10)</f>
        <v>Roald Bjerkholt</v>
      </c>
      <c r="G63" s="97">
        <f>IF('P1'!H10=0,"",'P1'!H10)</f>
        <v>48</v>
      </c>
      <c r="H63" s="97">
        <f>IF('P1'!I10=0,"",'P1'!I10)</f>
        <v>-50</v>
      </c>
      <c r="I63" s="97">
        <f>IF('P1'!J10=0,"",'P1'!J10)</f>
        <v>-50</v>
      </c>
      <c r="J63" s="97">
        <f>IF('P1'!K10=0,"",'P1'!K10)</f>
        <v>56</v>
      </c>
      <c r="K63" s="97">
        <f>IF('P1'!L10=0,"",'P1'!L10)</f>
        <v>-58</v>
      </c>
      <c r="L63" s="97">
        <f>IF('P1'!M10=0,"",'P1'!M10)</f>
        <v>58</v>
      </c>
      <c r="M63" s="97">
        <f>IF('P1'!N10=0,"",'P1'!N10)</f>
        <v>48</v>
      </c>
      <c r="N63" s="97">
        <f>IF('P1'!O10=0,"",'P1'!O10)</f>
        <v>58</v>
      </c>
      <c r="O63" s="97">
        <f>IF('P1'!P10=0,"",'P1'!P10)</f>
        <v>106</v>
      </c>
      <c r="P63" s="130">
        <f>IF('P1'!R10=0,"",'P1'!R10)</f>
        <v>269.97601592590183</v>
      </c>
    </row>
    <row r="64" spans="1:18" s="99" customFormat="1" ht="18.75" x14ac:dyDescent="0.3">
      <c r="A64" s="90">
        <v>13</v>
      </c>
      <c r="B64" s="91">
        <f>IF('P1'!A11="","",'P1'!A11)</f>
        <v>94</v>
      </c>
      <c r="C64" s="94">
        <f>IF('P1'!B11="","",'P1'!B11)</f>
        <v>91.92</v>
      </c>
      <c r="D64" s="91" t="str">
        <f>IF('P1'!C11="","",'P1'!C11)</f>
        <v>M1</v>
      </c>
      <c r="E64" s="92">
        <f>IF('P1'!D11="","",'P1'!D11)</f>
        <v>30002</v>
      </c>
      <c r="F64" s="93" t="str">
        <f>IF('P1'!F11="","",'P1'!F11)</f>
        <v>Øystein Sæten Hoff</v>
      </c>
      <c r="G64" s="97">
        <f>IF('P1'!H11=0,"",'P1'!H11)</f>
        <v>80</v>
      </c>
      <c r="H64" s="97">
        <f>IF('P1'!I11=0,"",'P1'!I11)</f>
        <v>86</v>
      </c>
      <c r="I64" s="97">
        <f>IF('P1'!J11=0,"",'P1'!J11)</f>
        <v>-92</v>
      </c>
      <c r="J64" s="97">
        <f>IF('P1'!K11=0,"",'P1'!K11)</f>
        <v>-108</v>
      </c>
      <c r="K64" s="97">
        <f>IF('P1'!L11=0,"",'P1'!L11)</f>
        <v>110</v>
      </c>
      <c r="L64" s="97">
        <f>IF('P1'!M11=0,"",'P1'!M11)</f>
        <v>113</v>
      </c>
      <c r="M64" s="97">
        <f>IF('P1'!N11=0,"",'P1'!N11)</f>
        <v>86</v>
      </c>
      <c r="N64" s="97">
        <f>IF('P1'!O11=0,"",'P1'!O11)</f>
        <v>113</v>
      </c>
      <c r="O64" s="97">
        <f>IF('P1'!P11=0,"",'P1'!P11)</f>
        <v>199</v>
      </c>
      <c r="P64" s="130">
        <f>IF('P1'!R11=0,"",'P1'!R11)</f>
        <v>245.74892123674215</v>
      </c>
      <c r="R64" s="101"/>
    </row>
    <row r="65" spans="1:16" s="99" customFormat="1" ht="18.75" x14ac:dyDescent="0.3">
      <c r="A65" s="90"/>
      <c r="B65" s="91">
        <f>IF('P1'!A16="","",'P1'!A16)</f>
        <v>105</v>
      </c>
      <c r="C65" s="94">
        <f>IF('P1'!B16="","",'P1'!B16)</f>
        <v>103.94</v>
      </c>
      <c r="D65" s="91" t="str">
        <f>IF('P1'!C16="","",'P1'!C16)</f>
        <v>M4</v>
      </c>
      <c r="E65" s="92">
        <f>IF('P1'!D16="","",'P1'!D16)</f>
        <v>24484</v>
      </c>
      <c r="F65" s="93" t="str">
        <f>IF('P1'!F16="","",'P1'!F16)</f>
        <v>Jøran Herfjord</v>
      </c>
      <c r="G65" s="97">
        <f>IF('P1'!H16=0,"",'P1'!H16)</f>
        <v>-100</v>
      </c>
      <c r="H65" s="97">
        <f>IF('P1'!I16=0,"",'P1'!I16)</f>
        <v>-100</v>
      </c>
      <c r="I65" s="97">
        <f>IF('P1'!J16=0,"",'P1'!J16)</f>
        <v>-100</v>
      </c>
      <c r="J65" s="97" t="str">
        <f>IF('P1'!K16=0,"",'P1'!K16)</f>
        <v>-</v>
      </c>
      <c r="K65" s="97" t="str">
        <f>IF('P1'!L16=0,"",'P1'!L16)</f>
        <v>-</v>
      </c>
      <c r="L65" s="97" t="str">
        <f>IF('P1'!M16=0,"",'P1'!M16)</f>
        <v>-</v>
      </c>
      <c r="M65" s="97" t="str">
        <f>IF('P1'!N16=0,"",'P1'!N16)</f>
        <v/>
      </c>
      <c r="N65" s="97" t="str">
        <f>IF('P1'!O16=0,"",'P1'!O16)</f>
        <v/>
      </c>
      <c r="O65" s="97" t="str">
        <f>IF('P1'!P16=0,"",'P1'!P16)</f>
        <v/>
      </c>
      <c r="P65" s="130" t="str">
        <f>IF('P1'!R16=0,"",'P1'!R16)</f>
        <v/>
      </c>
    </row>
    <row r="66" spans="1:16" ht="14.1" customHeight="1" x14ac:dyDescent="0.25">
      <c r="A66" s="40"/>
      <c r="B66" s="40"/>
      <c r="C66" s="106"/>
      <c r="D66" s="40"/>
      <c r="E66" s="42"/>
      <c r="F66" s="105"/>
      <c r="G66" s="105"/>
      <c r="H66" s="105"/>
      <c r="I66" s="105"/>
      <c r="J66" s="105"/>
      <c r="K66" s="105"/>
      <c r="L66" s="105"/>
      <c r="M66" s="95"/>
      <c r="N66" s="95"/>
      <c r="O66" s="95"/>
      <c r="P66" s="106"/>
    </row>
    <row r="67" spans="1:16" s="45" customFormat="1" ht="24.75" x14ac:dyDescent="0.35">
      <c r="A67" s="197" t="s">
        <v>71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</row>
    <row r="68" spans="1:16" s="99" customFormat="1" ht="18.75" x14ac:dyDescent="0.3">
      <c r="A68" s="90">
        <v>1</v>
      </c>
      <c r="B68" s="91">
        <f>IF('P5'!A17="","",'P5'!A17)</f>
        <v>85</v>
      </c>
      <c r="C68" s="94">
        <f>IF('P5'!B17="","",'P5'!B17)</f>
        <v>78.2</v>
      </c>
      <c r="D68" s="91" t="str">
        <f>IF('P5'!C17="","",'P5'!C17)</f>
        <v>JM</v>
      </c>
      <c r="E68" s="92">
        <f>IF('P5'!D17="","",'P5'!D17)</f>
        <v>36192</v>
      </c>
      <c r="F68" s="93" t="str">
        <f>IF('P5'!F17="","",'P5'!F17)</f>
        <v>Eskil Andersen</v>
      </c>
      <c r="G68" s="97">
        <f>IF('P5'!H17=0,"",'P5'!H17)</f>
        <v>115</v>
      </c>
      <c r="H68" s="97">
        <f>IF('P5'!I17=0,"",'P5'!I17)</f>
        <v>125</v>
      </c>
      <c r="I68" s="97">
        <f>IF('P5'!J17=0,"",'P5'!J17)</f>
        <v>-130</v>
      </c>
      <c r="J68" s="97">
        <f>IF('P5'!K17=0,"",'P5'!K17)</f>
        <v>145</v>
      </c>
      <c r="K68" s="97">
        <f>IF('P5'!L17=0,"",'P5'!L17)</f>
        <v>-155</v>
      </c>
      <c r="L68" s="97">
        <f>IF('P5'!M17=0,"",'P5'!M17)</f>
        <v>-163</v>
      </c>
      <c r="M68" s="97">
        <f>IF('P5'!N17=0,"",'P5'!N17)</f>
        <v>125</v>
      </c>
      <c r="N68" s="97">
        <f>IF('P5'!O17=0,"",'P5'!O17)</f>
        <v>145</v>
      </c>
      <c r="O68" s="97">
        <f>IF('P5'!P17=0,"",'P5'!P17)</f>
        <v>270</v>
      </c>
      <c r="P68" s="94">
        <f>IF('P5'!Q17=0,"",'P5'!Q17)</f>
        <v>337.08698420986212</v>
      </c>
    </row>
    <row r="69" spans="1:16" s="99" customFormat="1" ht="18.75" x14ac:dyDescent="0.3">
      <c r="A69" s="90">
        <v>2</v>
      </c>
      <c r="B69" s="91">
        <f>IF('P5'!A16="","",'P5'!A16)</f>
        <v>62</v>
      </c>
      <c r="C69" s="94">
        <f>IF('P5'!B16="","",'P5'!B16)</f>
        <v>60.68</v>
      </c>
      <c r="D69" s="91" t="str">
        <f>IF('P5'!C16="","",'P5'!C16)</f>
        <v>UM</v>
      </c>
      <c r="E69" s="92">
        <f>IF('P5'!D16="","",'P5'!D16)</f>
        <v>36879</v>
      </c>
      <c r="F69" s="93" t="str">
        <f>IF('P5'!F16="","",'P5'!F16)</f>
        <v>Marcus Bratli</v>
      </c>
      <c r="G69" s="97">
        <f>IF('P5'!H16=0,"",'P5'!H16)</f>
        <v>88</v>
      </c>
      <c r="H69" s="97">
        <f>IF('P5'!I16=0,"",'P5'!I16)</f>
        <v>92</v>
      </c>
      <c r="I69" s="97">
        <f>IF('P5'!J16=0,"",'P5'!J16)</f>
        <v>-96</v>
      </c>
      <c r="J69" s="97">
        <f>IF('P5'!K16=0,"",'P5'!K16)</f>
        <v>108</v>
      </c>
      <c r="K69" s="97">
        <f>IF('P5'!L16=0,"",'P5'!L16)</f>
        <v>113</v>
      </c>
      <c r="L69" s="97">
        <f>IF('P5'!M16=0,"",'P5'!M16)</f>
        <v>117</v>
      </c>
      <c r="M69" s="97">
        <f>IF('P5'!N16=0,"",'P5'!N16)</f>
        <v>92</v>
      </c>
      <c r="N69" s="97">
        <f>IF('P5'!O16=0,"",'P5'!O16)</f>
        <v>117</v>
      </c>
      <c r="O69" s="97">
        <f>IF('P5'!P16=0,"",'P5'!P16)</f>
        <v>209</v>
      </c>
      <c r="P69" s="94">
        <f>IF('P5'!Q16=0,"",'P5'!Q16)</f>
        <v>306.99125618080416</v>
      </c>
    </row>
    <row r="70" spans="1:16" s="99" customFormat="1" ht="18.75" x14ac:dyDescent="0.3">
      <c r="A70" s="90">
        <v>3</v>
      </c>
      <c r="B70" s="91">
        <f>IF('P4'!A15="","",'P4'!A15)</f>
        <v>94</v>
      </c>
      <c r="C70" s="94">
        <f>IF('P4'!B15="","",'P4'!B15)</f>
        <v>91.18</v>
      </c>
      <c r="D70" s="91" t="str">
        <f>IF('P4'!C15="","",'P4'!C15)</f>
        <v>JM</v>
      </c>
      <c r="E70" s="92">
        <f>IF('P4'!D15="","",'P4'!D15)</f>
        <v>35434</v>
      </c>
      <c r="F70" s="93" t="str">
        <f>IF('P4'!F15="","",'P4'!F15)</f>
        <v>Ole Magnus Strand</v>
      </c>
      <c r="G70" s="97">
        <f>IF('P4'!H15=0,"",'P4'!H15)</f>
        <v>-110</v>
      </c>
      <c r="H70" s="97">
        <f>IF('P4'!I15=0,"",'P4'!I15)</f>
        <v>110</v>
      </c>
      <c r="I70" s="97">
        <f>IF('P4'!J15=0,"",'P4'!J15)</f>
        <v>115</v>
      </c>
      <c r="J70" s="97">
        <f>IF('P4'!K15=0,"",'P4'!K15)</f>
        <v>135</v>
      </c>
      <c r="K70" s="97">
        <f>IF('P4'!L15=0,"",'P4'!L15)</f>
        <v>140</v>
      </c>
      <c r="L70" s="97">
        <f>IF('P4'!M15=0,"",'P4'!M15)</f>
        <v>145</v>
      </c>
      <c r="M70" s="97">
        <f>IF('P4'!N15=0,"",'P4'!N15)</f>
        <v>115</v>
      </c>
      <c r="N70" s="97">
        <f>IF('P4'!O15=0,"",'P4'!O15)</f>
        <v>145</v>
      </c>
      <c r="O70" s="97">
        <f>IF('P4'!P15=0,"",'P4'!P15)</f>
        <v>260</v>
      </c>
      <c r="P70" s="94">
        <f>IF('P4'!Q15=0,"",'P4'!Q15)</f>
        <v>300.59239285920023</v>
      </c>
    </row>
    <row r="71" spans="1:16" s="99" customFormat="1" ht="18.75" x14ac:dyDescent="0.3">
      <c r="A71" s="90">
        <v>4</v>
      </c>
      <c r="B71" s="91">
        <f>IF('P5'!A12="","",'P5'!A12)</f>
        <v>85</v>
      </c>
      <c r="C71" s="94">
        <f>IF('P5'!B12="","",'P5'!B12)</f>
        <v>81.540000000000006</v>
      </c>
      <c r="D71" s="91" t="str">
        <f>IF('P5'!C12="","",'P5'!C12)</f>
        <v>JM</v>
      </c>
      <c r="E71" s="92">
        <f>IF('P5'!D12="","",'P5'!D12)</f>
        <v>36065</v>
      </c>
      <c r="F71" s="93" t="str">
        <f>IF('P5'!F12="","",'P5'!F12)</f>
        <v>Mathias Hove Johansen</v>
      </c>
      <c r="G71" s="97">
        <f>IF('P5'!H12=0,"",'P5'!H12)</f>
        <v>95</v>
      </c>
      <c r="H71" s="97">
        <f>IF('P5'!I12=0,"",'P5'!I12)</f>
        <v>105</v>
      </c>
      <c r="I71" s="97">
        <f>IF('P5'!J12=0,"",'P5'!J12)</f>
        <v>110</v>
      </c>
      <c r="J71" s="97">
        <f>IF('P5'!K12=0,"",'P5'!K12)</f>
        <v>125</v>
      </c>
      <c r="K71" s="97">
        <f>IF('P5'!L12=0,"",'P5'!L12)</f>
        <v>135</v>
      </c>
      <c r="L71" s="97">
        <f>IF('P5'!M12=0,"",'P5'!M12)</f>
        <v>-140</v>
      </c>
      <c r="M71" s="97">
        <f>IF('P5'!N12=0,"",'P5'!N12)</f>
        <v>110</v>
      </c>
      <c r="N71" s="97">
        <f>IF('P5'!O12=0,"",'P5'!O12)</f>
        <v>135</v>
      </c>
      <c r="O71" s="97">
        <f>IF('P5'!P12=0,"",'P5'!P12)</f>
        <v>245</v>
      </c>
      <c r="P71" s="94">
        <f>IF('P5'!Q12=0,"",'P5'!Q12)</f>
        <v>299.05751523441251</v>
      </c>
    </row>
    <row r="72" spans="1:16" s="99" customFormat="1" ht="18.75" x14ac:dyDescent="0.3">
      <c r="A72" s="90">
        <v>5</v>
      </c>
      <c r="B72" s="91">
        <f>IF('P5'!A14="","",'P5'!A14)</f>
        <v>62</v>
      </c>
      <c r="C72" s="94">
        <f>IF('P5'!B14="","",'P5'!B14)</f>
        <v>61.44</v>
      </c>
      <c r="D72" s="91" t="str">
        <f>IF('P5'!C14="","",'P5'!C14)</f>
        <v>UM</v>
      </c>
      <c r="E72" s="92">
        <f>IF('P5'!D14="","",'P5'!D14)</f>
        <v>36529</v>
      </c>
      <c r="F72" s="93" t="str">
        <f>IF('P5'!F14="","",'P5'!F14)</f>
        <v>Robert Andre Moldestad</v>
      </c>
      <c r="G72" s="97">
        <f>IF('P5'!H14=0,"",'P5'!H14)</f>
        <v>89</v>
      </c>
      <c r="H72" s="97">
        <f>IF('P5'!I14=0,"",'P5'!I14)</f>
        <v>-93</v>
      </c>
      <c r="I72" s="97">
        <f>IF('P5'!J14=0,"",'P5'!J14)</f>
        <v>-96</v>
      </c>
      <c r="J72" s="97">
        <f>IF('P5'!K14=0,"",'P5'!K14)</f>
        <v>-112</v>
      </c>
      <c r="K72" s="97">
        <f>IF('P5'!L14=0,"",'P5'!L14)</f>
        <v>112</v>
      </c>
      <c r="L72" s="97">
        <f>IF('P5'!M14=0,"",'P5'!M14)</f>
        <v>-117</v>
      </c>
      <c r="M72" s="97">
        <f>IF('P5'!N14=0,"",'P5'!N14)</f>
        <v>89</v>
      </c>
      <c r="N72" s="97">
        <f>IF('P5'!O14=0,"",'P5'!O14)</f>
        <v>112</v>
      </c>
      <c r="O72" s="97">
        <f>IF('P5'!P14=0,"",'P5'!P14)</f>
        <v>201</v>
      </c>
      <c r="P72" s="94">
        <f>IF('P5'!Q14=0,"",'P5'!Q14)</f>
        <v>292.59137762168581</v>
      </c>
    </row>
    <row r="73" spans="1:16" s="99" customFormat="1" ht="18.75" x14ac:dyDescent="0.3">
      <c r="A73" s="90">
        <v>6</v>
      </c>
      <c r="B73" s="91">
        <f>IF('P5'!A11="","",'P5'!A11)</f>
        <v>62</v>
      </c>
      <c r="C73" s="94">
        <f>IF('P5'!B11="","",'P5'!B11)</f>
        <v>60.7</v>
      </c>
      <c r="D73" s="91" t="str">
        <f>IF('P5'!C11="","",'P5'!C11)</f>
        <v>UM</v>
      </c>
      <c r="E73" s="92">
        <f>IF('P5'!D11="","",'P5'!D11)</f>
        <v>36793</v>
      </c>
      <c r="F73" s="93" t="str">
        <f>IF('P5'!F11="","",'P5'!F11)</f>
        <v>Kim Aleksander Kværnø</v>
      </c>
      <c r="G73" s="97">
        <f>IF('P5'!H11=0,"",'P5'!H11)</f>
        <v>-78</v>
      </c>
      <c r="H73" s="97">
        <f>IF('P5'!I11=0,"",'P5'!I11)</f>
        <v>78</v>
      </c>
      <c r="I73" s="97">
        <f>IF('P5'!J11=0,"",'P5'!J11)</f>
        <v>82</v>
      </c>
      <c r="J73" s="97">
        <f>IF('P5'!K11=0,"",'P5'!K11)</f>
        <v>98</v>
      </c>
      <c r="K73" s="97">
        <f>IF('P5'!L11=0,"",'P5'!L11)</f>
        <v>-102</v>
      </c>
      <c r="L73" s="97">
        <f>IF('P5'!M11=0,"",'P5'!M11)</f>
        <v>-103</v>
      </c>
      <c r="M73" s="97">
        <f>IF('P5'!N11=0,"",'P5'!N11)</f>
        <v>82</v>
      </c>
      <c r="N73" s="97">
        <f>IF('P5'!O11=0,"",'P5'!O11)</f>
        <v>98</v>
      </c>
      <c r="O73" s="97">
        <f>IF('P5'!P11=0,"",'P5'!P11)</f>
        <v>180</v>
      </c>
      <c r="P73" s="94">
        <f>IF('P5'!Q11=0,"",'P5'!Q11)</f>
        <v>264.33093571082617</v>
      </c>
    </row>
    <row r="74" spans="1:16" s="99" customFormat="1" ht="18.75" x14ac:dyDescent="0.3">
      <c r="A74" s="90">
        <v>7</v>
      </c>
      <c r="B74" s="91" t="str">
        <f>IF('P5'!A9="","",'P5'!A9)</f>
        <v>+94</v>
      </c>
      <c r="C74" s="94">
        <f>IF('P5'!B9="","",'P5'!B9)</f>
        <v>103.6</v>
      </c>
      <c r="D74" s="91" t="str">
        <f>IF('P5'!C9="","",'P5'!C9)</f>
        <v>UM</v>
      </c>
      <c r="E74" s="92">
        <f>IF('P5'!D9="","",'P5'!D9)</f>
        <v>36608</v>
      </c>
      <c r="F74" s="93" t="str">
        <f>IF('P5'!F9="","",'P5'!F9)</f>
        <v>Kristen Brosvik</v>
      </c>
      <c r="G74" s="97">
        <f>IF('P5'!H9=0,"",'P5'!H9)</f>
        <v>90</v>
      </c>
      <c r="H74" s="97">
        <f>IF('P5'!I9=0,"",'P5'!I9)</f>
        <v>-94</v>
      </c>
      <c r="I74" s="97">
        <f>IF('P5'!J9=0,"",'P5'!J9)</f>
        <v>94</v>
      </c>
      <c r="J74" s="97">
        <f>IF('P5'!K9=0,"",'P5'!K9)</f>
        <v>120</v>
      </c>
      <c r="K74" s="97">
        <f>IF('P5'!L9=0,"",'P5'!L9)</f>
        <v>125</v>
      </c>
      <c r="L74" s="97">
        <f>IF('P5'!M9=0,"",'P5'!M9)</f>
        <v>130</v>
      </c>
      <c r="M74" s="97">
        <f>IF('P5'!N9=0,"",'P5'!N9)</f>
        <v>94</v>
      </c>
      <c r="N74" s="97">
        <f>IF('P5'!O9=0,"",'P5'!O9)</f>
        <v>130</v>
      </c>
      <c r="O74" s="97">
        <f>IF('P5'!P9=0,"",'P5'!P9)</f>
        <v>224</v>
      </c>
      <c r="P74" s="94">
        <f>IF('P5'!Q9=0,"",'P5'!Q9)</f>
        <v>245.96961550224444</v>
      </c>
    </row>
    <row r="75" spans="1:16" s="99" customFormat="1" ht="18.75" x14ac:dyDescent="0.3">
      <c r="A75" s="90">
        <v>8</v>
      </c>
      <c r="B75" s="91">
        <f>IF('P4'!A10="","",'P4'!A10)</f>
        <v>85</v>
      </c>
      <c r="C75" s="94">
        <f>IF('P4'!B10="","",'P4'!B10)</f>
        <v>78.52</v>
      </c>
      <c r="D75" s="91" t="str">
        <f>IF('P4'!C10="","",'P4'!C10)</f>
        <v>UM</v>
      </c>
      <c r="E75" s="92">
        <f>IF('P4'!D10="","",'P4'!D10)</f>
        <v>36946</v>
      </c>
      <c r="F75" s="93" t="str">
        <f>IF('P4'!F10="","",'P4'!F10)</f>
        <v>Håkon Eik Litland</v>
      </c>
      <c r="G75" s="97">
        <f>IF('P4'!H10=0,"",'P4'!H10)</f>
        <v>78</v>
      </c>
      <c r="H75" s="97">
        <f>IF('P4'!I10=0,"",'P4'!I10)</f>
        <v>82</v>
      </c>
      <c r="I75" s="97">
        <f>IF('P4'!J10=0,"",'P4'!J10)</f>
        <v>86</v>
      </c>
      <c r="J75" s="97">
        <f>IF('P4'!K10=0,"",'P4'!K10)</f>
        <v>89</v>
      </c>
      <c r="K75" s="97">
        <f>IF('P4'!L10=0,"",'P4'!L10)</f>
        <v>93</v>
      </c>
      <c r="L75" s="97">
        <f>IF('P4'!M10=0,"",'P4'!M10)</f>
        <v>-96</v>
      </c>
      <c r="M75" s="97">
        <f>IF('P4'!N10=0,"",'P4'!N10)</f>
        <v>86</v>
      </c>
      <c r="N75" s="97">
        <f>IF('P4'!O10=0,"",'P4'!O10)</f>
        <v>93</v>
      </c>
      <c r="O75" s="97">
        <f>IF('P4'!P10=0,"",'P4'!P10)</f>
        <v>179</v>
      </c>
      <c r="P75" s="94">
        <f>IF('P4'!Q10=0,"",'P4'!Q10)</f>
        <v>222.9730113641084</v>
      </c>
    </row>
    <row r="76" spans="1:16" s="99" customFormat="1" ht="18.75" x14ac:dyDescent="0.3">
      <c r="A76" s="90">
        <v>9</v>
      </c>
      <c r="B76" s="91">
        <f>IF('P4'!A11="","",'P4'!A11)</f>
        <v>77</v>
      </c>
      <c r="C76" s="94">
        <f>IF('P4'!B11="","",'P4'!B11)</f>
        <v>76.28</v>
      </c>
      <c r="D76" s="91" t="str">
        <f>IF('P4'!C11="","",'P4'!C11)</f>
        <v>UM</v>
      </c>
      <c r="E76" s="92">
        <f>IF('P4'!D11="","",'P4'!D11)</f>
        <v>37186</v>
      </c>
      <c r="F76" s="93" t="str">
        <f>IF('P4'!F11="","",'P4'!F11)</f>
        <v>Torgeir A. H. Bentsen</v>
      </c>
      <c r="G76" s="97">
        <f>IF('P4'!H11=0,"",'P4'!H11)</f>
        <v>72</v>
      </c>
      <c r="H76" s="97">
        <f>IF('P4'!I11=0,"",'P4'!I11)</f>
        <v>77</v>
      </c>
      <c r="I76" s="97" t="str">
        <f>IF('P4'!J11=0,"",'P4'!J11)</f>
        <v>-</v>
      </c>
      <c r="J76" s="97">
        <f>IF('P4'!K11=0,"",'P4'!K11)</f>
        <v>90</v>
      </c>
      <c r="K76" s="97">
        <f>IF('P4'!L11=0,"",'P4'!L11)</f>
        <v>95</v>
      </c>
      <c r="L76" s="97" t="str">
        <f>IF('P4'!M11=0,"",'P4'!M11)</f>
        <v>-</v>
      </c>
      <c r="M76" s="97">
        <f>IF('P4'!N11=0,"",'P4'!N11)</f>
        <v>77</v>
      </c>
      <c r="N76" s="97">
        <f>IF('P4'!O11=0,"",'P4'!O11)</f>
        <v>95</v>
      </c>
      <c r="O76" s="97">
        <f>IF('P4'!P11=0,"",'P4'!P11)</f>
        <v>172</v>
      </c>
      <c r="P76" s="94">
        <f>IF('P4'!Q11=0,"",'P4'!Q11)</f>
        <v>217.7577590761978</v>
      </c>
    </row>
    <row r="77" spans="1:16" s="99" customFormat="1" ht="18.75" x14ac:dyDescent="0.3">
      <c r="A77" s="90">
        <v>10</v>
      </c>
      <c r="B77" s="91">
        <f>IF('P4'!A16="","",'P4'!A16)</f>
        <v>69</v>
      </c>
      <c r="C77" s="94">
        <f>IF('P4'!B16="","",'P4'!B16)</f>
        <v>63.14</v>
      </c>
      <c r="D77" s="91" t="str">
        <f>IF('P4'!C16="","",'P4'!C16)</f>
        <v>UM</v>
      </c>
      <c r="E77" s="92">
        <f>IF('P4'!D16="","",'P4'!D16)</f>
        <v>37220</v>
      </c>
      <c r="F77" s="93" t="str">
        <f>IF('P4'!F16="","",'P4'!F16)</f>
        <v>Aron Süssmann</v>
      </c>
      <c r="G77" s="97">
        <f>IF('P4'!H16=0,"",'P4'!H16)</f>
        <v>65</v>
      </c>
      <c r="H77" s="97">
        <f>IF('P4'!I16=0,"",'P4'!I16)</f>
        <v>70</v>
      </c>
      <c r="I77" s="97" t="str">
        <f>IF('P4'!J16=0,"",'P4'!J16)</f>
        <v>-</v>
      </c>
      <c r="J77" s="97">
        <f>IF('P4'!K16=0,"",'P4'!K16)</f>
        <v>80</v>
      </c>
      <c r="K77" s="97" t="str">
        <f>IF('P4'!L16=0,"",'P4'!L16)</f>
        <v>-</v>
      </c>
      <c r="L77" s="97" t="str">
        <f>IF('P4'!M16=0,"",'P4'!M16)</f>
        <v>-</v>
      </c>
      <c r="M77" s="97">
        <f>IF('P4'!N16=0,"",'P4'!N16)</f>
        <v>70</v>
      </c>
      <c r="N77" s="97">
        <f>IF('P4'!O16=0,"",'P4'!O16)</f>
        <v>80</v>
      </c>
      <c r="O77" s="97">
        <f>IF('P4'!P16=0,"",'P4'!P16)</f>
        <v>150</v>
      </c>
      <c r="P77" s="94">
        <f>IF('P4'!Q16=0,"",'P4'!Q16)</f>
        <v>214.15890348152925</v>
      </c>
    </row>
    <row r="78" spans="1:16" s="99" customFormat="1" ht="18.75" x14ac:dyDescent="0.3">
      <c r="A78" s="90">
        <v>11</v>
      </c>
      <c r="B78" s="91">
        <f>IF('P5'!A10="","",'P5'!A10)</f>
        <v>94</v>
      </c>
      <c r="C78" s="94">
        <f>IF('P5'!B10="","",'P5'!B10)</f>
        <v>90.32</v>
      </c>
      <c r="D78" s="91" t="str">
        <f>IF('P5'!C10="","",'P5'!C10)</f>
        <v>JM</v>
      </c>
      <c r="E78" s="92">
        <f>IF('P5'!D10="","",'P5'!D10)</f>
        <v>36029</v>
      </c>
      <c r="F78" s="93" t="str">
        <f>IF('P5'!F10="","",'P5'!F10)</f>
        <v>Ole-Kristoffer Sørland</v>
      </c>
      <c r="G78" s="97">
        <f>IF('P5'!H10=0,"",'P5'!H10)</f>
        <v>80</v>
      </c>
      <c r="H78" s="97">
        <f>IF('P5'!I10=0,"",'P5'!I10)</f>
        <v>86</v>
      </c>
      <c r="I78" s="97">
        <f>IF('P5'!J10=0,"",'P5'!J10)</f>
        <v>-90</v>
      </c>
      <c r="J78" s="97">
        <f>IF('P5'!K10=0,"",'P5'!K10)</f>
        <v>95</v>
      </c>
      <c r="K78" s="97" t="str">
        <f>IF('P5'!L10=0,"",'P5'!L10)</f>
        <v>-</v>
      </c>
      <c r="L78" s="97" t="str">
        <f>IF('P5'!M10=0,"",'P5'!M10)</f>
        <v>-</v>
      </c>
      <c r="M78" s="97">
        <f>IF('P5'!N10=0,"",'P5'!N10)</f>
        <v>86</v>
      </c>
      <c r="N78" s="97">
        <f>IF('P5'!O10=0,"",'P5'!O10)</f>
        <v>95</v>
      </c>
      <c r="O78" s="97">
        <f>IF('P5'!P10=0,"",'P5'!P10)</f>
        <v>181</v>
      </c>
      <c r="P78" s="94">
        <f>IF('P5'!Q10=0,"",'P5'!Q10)</f>
        <v>210.15422921735708</v>
      </c>
    </row>
    <row r="79" spans="1:16" s="99" customFormat="1" ht="18.75" x14ac:dyDescent="0.3">
      <c r="A79" s="90">
        <v>12</v>
      </c>
      <c r="B79" s="91">
        <f>IF('P4'!A9="","",'P4'!A9)</f>
        <v>85</v>
      </c>
      <c r="C79" s="94">
        <f>IF('P4'!B9="","",'P4'!B9)</f>
        <v>78.819999999999993</v>
      </c>
      <c r="D79" s="91" t="str">
        <f>IF('P4'!C9="","",'P4'!C9)</f>
        <v>UM</v>
      </c>
      <c r="E79" s="92">
        <f>IF('P4'!D9="","",'P4'!D9)</f>
        <v>37160</v>
      </c>
      <c r="F79" s="93" t="str">
        <f>IF('P4'!F9="","",'P4'!F9)</f>
        <v>Remy Aune</v>
      </c>
      <c r="G79" s="97">
        <f>IF('P4'!H9=0,"",'P4'!H9)</f>
        <v>68</v>
      </c>
      <c r="H79" s="97">
        <f>IF('P4'!I9=0,"",'P4'!I9)</f>
        <v>-72</v>
      </c>
      <c r="I79" s="97">
        <f>IF('P4'!J9=0,"",'P4'!J9)</f>
        <v>-72</v>
      </c>
      <c r="J79" s="97">
        <f>IF('P4'!K9=0,"",'P4'!K9)</f>
        <v>80</v>
      </c>
      <c r="K79" s="97">
        <f>IF('P4'!L9=0,"",'P4'!L9)</f>
        <v>85</v>
      </c>
      <c r="L79" s="97">
        <f>IF('P4'!M9=0,"",'P4'!M9)</f>
        <v>-88</v>
      </c>
      <c r="M79" s="97">
        <f>IF('P4'!N9=0,"",'P4'!N9)</f>
        <v>68</v>
      </c>
      <c r="N79" s="97">
        <f>IF('P4'!O9=0,"",'P4'!O9)</f>
        <v>85</v>
      </c>
      <c r="O79" s="97">
        <f>IF('P4'!P9=0,"",'P4'!P9)</f>
        <v>153</v>
      </c>
      <c r="P79" s="94">
        <f>IF('P4'!Q9=0,"",'P4'!Q9)</f>
        <v>190.18710204394336</v>
      </c>
    </row>
    <row r="80" spans="1:16" s="99" customFormat="1" ht="18.75" x14ac:dyDescent="0.3">
      <c r="A80" s="90">
        <v>13</v>
      </c>
      <c r="B80" s="91">
        <f>IF('P5'!A15="","",'P5'!A15)</f>
        <v>94</v>
      </c>
      <c r="C80" s="94">
        <f>IF('P5'!B15="","",'P5'!B15)</f>
        <v>87.8</v>
      </c>
      <c r="D80" s="91" t="str">
        <f>IF('P5'!C15="","",'P5'!C15)</f>
        <v>UM</v>
      </c>
      <c r="E80" s="92">
        <f>IF('P5'!D15="","",'P5'!D15)</f>
        <v>37217</v>
      </c>
      <c r="F80" s="93" t="str">
        <f>IF('P5'!F15="","",'P5'!F15)</f>
        <v>Mikal Olaus Akseth</v>
      </c>
      <c r="G80" s="97">
        <f>IF('P5'!H15=0,"",'P5'!H15)</f>
        <v>70</v>
      </c>
      <c r="H80" s="97">
        <f>IF('P5'!I15=0,"",'P5'!I15)</f>
        <v>-76</v>
      </c>
      <c r="I80" s="97">
        <f>IF('P5'!J15=0,"",'P5'!J15)</f>
        <v>-76</v>
      </c>
      <c r="J80" s="97">
        <f>IF('P5'!K15=0,"",'P5'!K15)</f>
        <v>80</v>
      </c>
      <c r="K80" s="97" t="str">
        <f>IF('P5'!L15=0,"",'P5'!L15)</f>
        <v>-</v>
      </c>
      <c r="L80" s="97" t="str">
        <f>IF('P5'!M15=0,"",'P5'!M15)</f>
        <v>-</v>
      </c>
      <c r="M80" s="97">
        <f>IF('P5'!N15=0,"",'P5'!N15)</f>
        <v>70</v>
      </c>
      <c r="N80" s="97">
        <f>IF('P5'!O15=0,"",'P5'!O15)</f>
        <v>80</v>
      </c>
      <c r="O80" s="97">
        <f>IF('P5'!P15=0,"",'P5'!P15)</f>
        <v>150</v>
      </c>
      <c r="P80" s="94">
        <f>IF('P5'!Q15=0,"",'P5'!Q15)</f>
        <v>176.46142803127967</v>
      </c>
    </row>
    <row r="81" spans="1:16" s="99" customFormat="1" ht="18.75" x14ac:dyDescent="0.3">
      <c r="A81" s="90">
        <v>14</v>
      </c>
      <c r="B81" s="91">
        <f>IF('P4'!A14="","",'P4'!A14)</f>
        <v>85</v>
      </c>
      <c r="C81" s="94">
        <f>IF('P4'!B14="","",'P4'!B14)</f>
        <v>77.22</v>
      </c>
      <c r="D81" s="91" t="str">
        <f>IF('P4'!C14="","",'P4'!C14)</f>
        <v>UM</v>
      </c>
      <c r="E81" s="92">
        <f>IF('P4'!D14="","",'P4'!D14)</f>
        <v>36748</v>
      </c>
      <c r="F81" s="93" t="str">
        <f>IF('P4'!F14="","",'P4'!F14)</f>
        <v>Bent Andre Midtbø</v>
      </c>
      <c r="G81" s="97">
        <f>IF('P4'!H14=0,"",'P4'!H14)</f>
        <v>48</v>
      </c>
      <c r="H81" s="97">
        <f>IF('P4'!I14=0,"",'P4'!I14)</f>
        <v>-53</v>
      </c>
      <c r="I81" s="97">
        <f>IF('P4'!J14=0,"",'P4'!J14)</f>
        <v>55</v>
      </c>
      <c r="J81" s="97">
        <f>IF('P4'!K14=0,"",'P4'!K14)</f>
        <v>70</v>
      </c>
      <c r="K81" s="97">
        <f>IF('P4'!L14=0,"",'P4'!L14)</f>
        <v>76</v>
      </c>
      <c r="L81" s="97">
        <f>IF('P4'!M14=0,"",'P4'!M14)</f>
        <v>81</v>
      </c>
      <c r="M81" s="97">
        <f>IF('P4'!N14=0,"",'P4'!N14)</f>
        <v>55</v>
      </c>
      <c r="N81" s="97">
        <f>IF('P4'!O14=0,"",'P4'!O14)</f>
        <v>81</v>
      </c>
      <c r="O81" s="97">
        <f>IF('P4'!P14=0,"",'P4'!P14)</f>
        <v>136</v>
      </c>
      <c r="P81" s="94">
        <f>IF('P4'!Q14=0,"",'P4'!Q14)</f>
        <v>170.99043732293308</v>
      </c>
    </row>
    <row r="82" spans="1:16" s="99" customFormat="1" ht="18.75" x14ac:dyDescent="0.3">
      <c r="A82" s="90">
        <v>15</v>
      </c>
      <c r="B82" s="91">
        <f>IF('P4'!A12="","",'P4'!A12)</f>
        <v>85</v>
      </c>
      <c r="C82" s="94">
        <f>IF('P4'!B12="","",'P4'!B12)</f>
        <v>81.739999999999995</v>
      </c>
      <c r="D82" s="91" t="str">
        <f>IF('P4'!C12="","",'P4'!C12)</f>
        <v>UM</v>
      </c>
      <c r="E82" s="92">
        <f>IF('P4'!D12="","",'P4'!D12)</f>
        <v>37645</v>
      </c>
      <c r="F82" s="93" t="str">
        <f>IF('P4'!F12="","",'P4'!F12)</f>
        <v>Mathias Dale</v>
      </c>
      <c r="G82" s="97">
        <f>IF('P4'!H12=0,"",'P4'!H12)</f>
        <v>54</v>
      </c>
      <c r="H82" s="97">
        <f>IF('P4'!I12=0,"",'P4'!I12)</f>
        <v>59</v>
      </c>
      <c r="I82" s="97">
        <f>IF('P4'!J12=0,"",'P4'!J12)</f>
        <v>-62</v>
      </c>
      <c r="J82" s="97">
        <f>IF('P4'!K12=0,"",'P4'!K12)</f>
        <v>65</v>
      </c>
      <c r="K82" s="97">
        <f>IF('P4'!L12=0,"",'P4'!L12)</f>
        <v>70</v>
      </c>
      <c r="L82" s="97">
        <f>IF('P4'!M12=0,"",'P4'!M12)</f>
        <v>75</v>
      </c>
      <c r="M82" s="97">
        <f>IF('P4'!N12=0,"",'P4'!N12)</f>
        <v>59</v>
      </c>
      <c r="N82" s="97">
        <f>IF('P4'!O12=0,"",'P4'!O12)</f>
        <v>75</v>
      </c>
      <c r="O82" s="97">
        <f>IF('P4'!P12=0,"",'P4'!P12)</f>
        <v>134</v>
      </c>
      <c r="P82" s="94">
        <f>IF('P4'!Q12=0,"",'P4'!Q12)</f>
        <v>163.35644540662062</v>
      </c>
    </row>
    <row r="83" spans="1:16" ht="14.1" customHeight="1" x14ac:dyDescent="0.25">
      <c r="A83" s="40"/>
      <c r="B83" s="40"/>
      <c r="C83" s="106"/>
      <c r="D83" s="40"/>
      <c r="E83" s="42"/>
      <c r="F83" s="105"/>
      <c r="G83" s="105"/>
      <c r="H83" s="105"/>
      <c r="I83" s="105"/>
      <c r="J83" s="105"/>
      <c r="K83" s="105"/>
      <c r="L83" s="105"/>
      <c r="M83" s="95"/>
      <c r="N83" s="95"/>
      <c r="O83" s="95"/>
      <c r="P83" s="106"/>
    </row>
    <row r="84" spans="1:16" s="45" customFormat="1" ht="24.75" x14ac:dyDescent="0.35">
      <c r="A84" s="197" t="s">
        <v>74</v>
      </c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</row>
    <row r="85" spans="1:16" s="99" customFormat="1" ht="18.75" x14ac:dyDescent="0.3">
      <c r="A85" s="90">
        <v>1</v>
      </c>
      <c r="B85" s="91">
        <f>IF('P8'!A16="","",'P8'!A16)</f>
        <v>62</v>
      </c>
      <c r="C85" s="94">
        <f>IF('P8'!B16="","",'P8'!B16)</f>
        <v>60.72</v>
      </c>
      <c r="D85" s="91" t="str">
        <f>IF('P8'!C16="","",'P8'!C16)</f>
        <v>UM</v>
      </c>
      <c r="E85" s="92">
        <f>IF('P8'!D16="","",'P8'!D16)</f>
        <v>36879</v>
      </c>
      <c r="F85" s="93" t="str">
        <f>IF('P8'!F16="","",'P8'!F16)</f>
        <v>Marcus Bratli</v>
      </c>
      <c r="G85" s="97">
        <f>IF('P8'!H16=0,"",'P8'!H16)</f>
        <v>88</v>
      </c>
      <c r="H85" s="97">
        <f>IF('P8'!I16=0,"",'P8'!I16)</f>
        <v>-93</v>
      </c>
      <c r="I85" s="97">
        <f>IF('P8'!J16=0,"",'P8'!J16)</f>
        <v>-96</v>
      </c>
      <c r="J85" s="97">
        <f>IF('P8'!K16=0,"",'P8'!K16)</f>
        <v>108</v>
      </c>
      <c r="K85" s="97">
        <f>IF('P8'!L16=0,"",'P8'!L16)</f>
        <v>-118</v>
      </c>
      <c r="L85" s="97">
        <f>IF('P8'!M16=0,"",'P8'!M16)</f>
        <v>-118</v>
      </c>
      <c r="M85" s="97">
        <f>IF('P8'!N16=0,"",'P8'!N16)</f>
        <v>88</v>
      </c>
      <c r="N85" s="97">
        <f>IF('P8'!O16=0,"",'P8'!O16)</f>
        <v>108</v>
      </c>
      <c r="O85" s="97">
        <f>IF('P8'!P16=0,"",'P8'!P16)</f>
        <v>196</v>
      </c>
      <c r="P85" s="94">
        <f>IF('P8'!Q16=0,"",'P8'!Q16)</f>
        <v>287.75799237725289</v>
      </c>
    </row>
    <row r="86" spans="1:16" s="99" customFormat="1" ht="18.75" x14ac:dyDescent="0.3">
      <c r="A86" s="90">
        <v>2</v>
      </c>
      <c r="B86" s="91">
        <f>IF('P8'!A14="","",'P8'!A14)</f>
        <v>69</v>
      </c>
      <c r="C86" s="94">
        <f>IF('P8'!B14="","",'P8'!B14)</f>
        <v>64.040000000000006</v>
      </c>
      <c r="D86" s="91" t="str">
        <f>IF('P8'!C14="","",'P8'!C14)</f>
        <v>UM</v>
      </c>
      <c r="E86" s="92">
        <f>IF('P8'!D14="","",'P8'!D14)</f>
        <v>36529</v>
      </c>
      <c r="F86" s="93" t="str">
        <f>IF('P8'!F14="","",'P8'!F14)</f>
        <v>Robert Andre Moldestad</v>
      </c>
      <c r="G86" s="97">
        <f>IF('P8'!H14=0,"",'P8'!H14)</f>
        <v>86</v>
      </c>
      <c r="H86" s="97">
        <f>IF('P8'!I14=0,"",'P8'!I14)</f>
        <v>90</v>
      </c>
      <c r="I86" s="97">
        <f>IF('P8'!J14=0,"",'P8'!J14)</f>
        <v>-93</v>
      </c>
      <c r="J86" s="97">
        <f>IF('P8'!K14=0,"",'P8'!K14)</f>
        <v>111</v>
      </c>
      <c r="K86" s="97">
        <f>IF('P8'!L14=0,"",'P8'!L14)</f>
        <v>-115</v>
      </c>
      <c r="L86" s="97">
        <f>IF('P8'!M14=0,"",'P8'!M14)</f>
        <v>-118</v>
      </c>
      <c r="M86" s="97">
        <f>IF('P8'!N14=0,"",'P8'!N14)</f>
        <v>90</v>
      </c>
      <c r="N86" s="97">
        <f>IF('P8'!O14=0,"",'P8'!O14)</f>
        <v>111</v>
      </c>
      <c r="O86" s="97">
        <f>IF('P8'!P14=0,"",'P8'!P14)</f>
        <v>201</v>
      </c>
      <c r="P86" s="94">
        <f>IF('P8'!Q14=0,"",'P8'!Q14)</f>
        <v>284.15951107886559</v>
      </c>
    </row>
    <row r="87" spans="1:16" s="99" customFormat="1" ht="18.75" x14ac:dyDescent="0.3">
      <c r="A87" s="90">
        <v>3</v>
      </c>
      <c r="B87" s="91">
        <f>IF('P8'!A17="","",'P8'!A17)</f>
        <v>62</v>
      </c>
      <c r="C87" s="94">
        <f>IF('P8'!B17="","",'P8'!B17)</f>
        <v>60.86</v>
      </c>
      <c r="D87" s="91" t="str">
        <f>IF('P8'!C17="","",'P8'!C17)</f>
        <v>UM</v>
      </c>
      <c r="E87" s="92">
        <f>IF('P8'!D17="","",'P8'!D17)</f>
        <v>36793</v>
      </c>
      <c r="F87" s="93" t="str">
        <f>IF('P8'!F17="","",'P8'!F17)</f>
        <v>Kim Aleksander Kværnø</v>
      </c>
      <c r="G87" s="97">
        <f>IF('P8'!H17=0,"",'P8'!H17)</f>
        <v>78</v>
      </c>
      <c r="H87" s="97">
        <f>IF('P8'!I17=0,"",'P8'!I17)</f>
        <v>82</v>
      </c>
      <c r="I87" s="97">
        <f>IF('P8'!J17=0,"",'P8'!J17)</f>
        <v>85</v>
      </c>
      <c r="J87" s="97">
        <f>IF('P8'!K17=0,"",'P8'!K17)</f>
        <v>98</v>
      </c>
      <c r="K87" s="97">
        <f>IF('P8'!L17=0,"",'P8'!L17)</f>
        <v>-102</v>
      </c>
      <c r="L87" s="97">
        <f>IF('P8'!M17=0,"",'P8'!M17)</f>
        <v>102</v>
      </c>
      <c r="M87" s="97">
        <f>IF('P8'!N17=0,"",'P8'!N17)</f>
        <v>85</v>
      </c>
      <c r="N87" s="97">
        <f>IF('P8'!O17=0,"",'P8'!O17)</f>
        <v>102</v>
      </c>
      <c r="O87" s="97">
        <f>IF('P8'!P17=0,"",'P8'!P17)</f>
        <v>187</v>
      </c>
      <c r="P87" s="94">
        <f>IF('P8'!Q17=0,"",'P8'!Q17)</f>
        <v>274.08523736112022</v>
      </c>
    </row>
    <row r="88" spans="1:16" s="99" customFormat="1" ht="18.75" x14ac:dyDescent="0.3">
      <c r="A88" s="90">
        <v>4</v>
      </c>
      <c r="B88" s="91">
        <f>IF('P8'!A15="","",'P8'!A15)</f>
        <v>77</v>
      </c>
      <c r="C88" s="94">
        <f>IF('P8'!B15="","",'P8'!B15)</f>
        <v>76.98</v>
      </c>
      <c r="D88" s="91" t="str">
        <f>IF('P8'!C15="","",'P8'!C15)</f>
        <v>UM</v>
      </c>
      <c r="E88" s="92">
        <f>IF('P8'!D15="","",'P8'!D15)</f>
        <v>37186</v>
      </c>
      <c r="F88" s="93" t="str">
        <f>IF('P8'!F15="","",'P8'!F15)</f>
        <v>Torgeir A. H. Bentsen</v>
      </c>
      <c r="G88" s="97">
        <f>IF('P8'!H15=0,"",'P8'!H15)</f>
        <v>80</v>
      </c>
      <c r="H88" s="97">
        <f>IF('P8'!I15=0,"",'P8'!I15)</f>
        <v>87</v>
      </c>
      <c r="I88" s="97">
        <f>IF('P8'!J15=0,"",'P8'!J15)</f>
        <v>-93</v>
      </c>
      <c r="J88" s="97">
        <f>IF('P8'!K15=0,"",'P8'!K15)</f>
        <v>105</v>
      </c>
      <c r="K88" s="97">
        <f>IF('P8'!L15=0,"",'P8'!L15)</f>
        <v>-110</v>
      </c>
      <c r="L88" s="97">
        <f>IF('P8'!M15=0,"",'P8'!M15)</f>
        <v>110</v>
      </c>
      <c r="M88" s="97">
        <f>IF('P8'!N15=0,"",'P8'!N15)</f>
        <v>87</v>
      </c>
      <c r="N88" s="97">
        <f>IF('P8'!O15=0,"",'P8'!O15)</f>
        <v>110</v>
      </c>
      <c r="O88" s="97">
        <f>IF('P8'!P15=0,"",'P8'!P15)</f>
        <v>197</v>
      </c>
      <c r="P88" s="94">
        <f>IF('P8'!Q15=0,"",'P8'!Q15)</f>
        <v>248.11925713197502</v>
      </c>
    </row>
    <row r="89" spans="1:16" s="99" customFormat="1" ht="18.75" x14ac:dyDescent="0.3">
      <c r="A89" s="90">
        <v>5</v>
      </c>
      <c r="B89" s="91">
        <f>IF('P8'!A9="","",'P8'!A9)</f>
        <v>69</v>
      </c>
      <c r="C89" s="94">
        <f>IF('P8'!B9="","",'P8'!B9)</f>
        <v>63.42</v>
      </c>
      <c r="D89" s="91" t="str">
        <f>IF('P8'!C9="","",'P8'!C9)</f>
        <v>UM</v>
      </c>
      <c r="E89" s="92">
        <f>IF('P8'!D9="","",'P8'!D9)</f>
        <v>37220</v>
      </c>
      <c r="F89" s="93" t="str">
        <f>IF('P8'!F9="","",'P8'!F9)</f>
        <v>Aron Süssmann</v>
      </c>
      <c r="G89" s="97">
        <f>IF('P8'!H9=0,"",'P8'!H9)</f>
        <v>75</v>
      </c>
      <c r="H89" s="97">
        <f>IF('P8'!I9=0,"",'P8'!I9)</f>
        <v>80</v>
      </c>
      <c r="I89" s="97">
        <f>IF('P8'!J9=0,"",'P8'!J9)</f>
        <v>-82</v>
      </c>
      <c r="J89" s="97">
        <f>IF('P8'!K9=0,"",'P8'!K9)</f>
        <v>88</v>
      </c>
      <c r="K89" s="97">
        <f>IF('P8'!L9=0,"",'P8'!L9)</f>
        <v>92</v>
      </c>
      <c r="L89" s="97">
        <f>IF('P8'!M9=0,"",'P8'!M9)</f>
        <v>-94</v>
      </c>
      <c r="M89" s="97">
        <f>IF('P8'!N9=0,"",'P8'!N9)</f>
        <v>80</v>
      </c>
      <c r="N89" s="97">
        <f>IF('P8'!O9=0,"",'P8'!O9)</f>
        <v>92</v>
      </c>
      <c r="O89" s="97">
        <f>IF('P8'!P9=0,"",'P8'!P9)</f>
        <v>172</v>
      </c>
      <c r="P89" s="94">
        <f>IF('P8'!Q9=0,"",'P8'!Q9)</f>
        <v>244.81003134299769</v>
      </c>
    </row>
    <row r="90" spans="1:16" s="99" customFormat="1" ht="18.75" x14ac:dyDescent="0.3">
      <c r="A90" s="90">
        <v>6</v>
      </c>
      <c r="B90" s="91" t="str">
        <f>IF('P8'!A12="","",'P8'!A12)</f>
        <v>+94</v>
      </c>
      <c r="C90" s="94">
        <f>IF('P8'!B12="","",'P8'!B12)</f>
        <v>103.26</v>
      </c>
      <c r="D90" s="91" t="str">
        <f>IF('P8'!C12="","",'P8'!C12)</f>
        <v>UM</v>
      </c>
      <c r="E90" s="92">
        <f>IF('P8'!D12="","",'P8'!D12)</f>
        <v>36608</v>
      </c>
      <c r="F90" s="93" t="str">
        <f>IF('P8'!F12="","",'P8'!F12)</f>
        <v>Kristen Brosvik</v>
      </c>
      <c r="G90" s="97">
        <f>IF('P8'!H12=0,"",'P8'!H12)</f>
        <v>90</v>
      </c>
      <c r="H90" s="97">
        <f>IF('P8'!I12=0,"",'P8'!I12)</f>
        <v>95</v>
      </c>
      <c r="I90" s="97">
        <f>IF('P8'!J12=0,"",'P8'!J12)</f>
        <v>-100</v>
      </c>
      <c r="J90" s="97">
        <f>IF('P8'!K12=0,"",'P8'!K12)</f>
        <v>115</v>
      </c>
      <c r="K90" s="97">
        <f>IF('P8'!L12=0,"",'P8'!L12)</f>
        <v>125</v>
      </c>
      <c r="L90" s="97">
        <f>IF('P8'!M12=0,"",'P8'!M12)</f>
        <v>-135</v>
      </c>
      <c r="M90" s="97">
        <f>IF('P8'!N12=0,"",'P8'!N12)</f>
        <v>95</v>
      </c>
      <c r="N90" s="97">
        <f>IF('P8'!O12=0,"",'P8'!O12)</f>
        <v>125</v>
      </c>
      <c r="O90" s="97">
        <f>IF('P8'!P12=0,"",'P8'!P12)</f>
        <v>220</v>
      </c>
      <c r="P90" s="94">
        <f>IF('P8'!Q12=0,"",'P8'!Q12)</f>
        <v>241.86371527131124</v>
      </c>
    </row>
    <row r="91" spans="1:16" s="99" customFormat="1" ht="18.75" x14ac:dyDescent="0.3">
      <c r="A91" s="90">
        <v>7</v>
      </c>
      <c r="B91" s="91">
        <f>IF('P7'!A13="","",'P7'!A13)</f>
        <v>85</v>
      </c>
      <c r="C91" s="94">
        <f>IF('P7'!B13="","",'P7'!B13)</f>
        <v>78.260000000000005</v>
      </c>
      <c r="D91" s="91" t="str">
        <f>IF('P7'!C13="","",'P7'!C13)</f>
        <v>UM</v>
      </c>
      <c r="E91" s="92">
        <f>IF('P7'!D13="","",'P7'!D13)</f>
        <v>36946</v>
      </c>
      <c r="F91" s="93" t="str">
        <f>IF('P7'!F13="","",'P7'!F13)</f>
        <v>Håkon Eik Litland</v>
      </c>
      <c r="G91" s="97">
        <f>IF('P7'!H13=0,"",'P7'!H13)</f>
        <v>77</v>
      </c>
      <c r="H91" s="97">
        <f>IF('P7'!I13=0,"",'P7'!I13)</f>
        <v>82</v>
      </c>
      <c r="I91" s="97">
        <f>IF('P7'!J13=0,"",'P7'!J13)</f>
        <v>90</v>
      </c>
      <c r="J91" s="97">
        <f>IF('P7'!K13=0,"",'P7'!K13)</f>
        <v>89</v>
      </c>
      <c r="K91" s="97">
        <f>IF('P7'!L13=0,"",'P7'!L13)</f>
        <v>95</v>
      </c>
      <c r="L91" s="97">
        <f>IF('P7'!M13=0,"",'P7'!M13)</f>
        <v>-100</v>
      </c>
      <c r="M91" s="97">
        <f>IF('P7'!N13=0,"",'P7'!N13)</f>
        <v>90</v>
      </c>
      <c r="N91" s="97">
        <f>IF('P7'!O13=0,"",'P7'!O13)</f>
        <v>95</v>
      </c>
      <c r="O91" s="97">
        <f>IF('P7'!P13=0,"",'P7'!P13)</f>
        <v>185</v>
      </c>
      <c r="P91" s="94">
        <f>IF('P7'!Q13=0,"",'P7'!Q13)</f>
        <v>230.8690461394452</v>
      </c>
    </row>
    <row r="92" spans="1:16" s="99" customFormat="1" ht="18.75" x14ac:dyDescent="0.3">
      <c r="A92" s="90">
        <v>8</v>
      </c>
      <c r="B92" s="91">
        <f>IF('P8'!A11="","",'P8'!A11)</f>
        <v>94</v>
      </c>
      <c r="C92" s="94">
        <f>IF('P8'!B11="","",'P8'!B11)</f>
        <v>87.9</v>
      </c>
      <c r="D92" s="91" t="str">
        <f>IF('P8'!C11="","",'P8'!C11)</f>
        <v>UM</v>
      </c>
      <c r="E92" s="92">
        <f>IF('P8'!D11="","",'P8'!D11)</f>
        <v>37217</v>
      </c>
      <c r="F92" s="93" t="str">
        <f>IF('P8'!F11="","",'P8'!F11)</f>
        <v>Mikal Olaus Akseth</v>
      </c>
      <c r="G92" s="97">
        <f>IF('P8'!H11=0,"",'P8'!H11)</f>
        <v>-70</v>
      </c>
      <c r="H92" s="97">
        <f>IF('P8'!I11=0,"",'P8'!I11)</f>
        <v>-72</v>
      </c>
      <c r="I92" s="97">
        <f>IF('P8'!J11=0,"",'P8'!J11)</f>
        <v>72</v>
      </c>
      <c r="J92" s="97">
        <f>IF('P8'!K11=0,"",'P8'!K11)</f>
        <v>90</v>
      </c>
      <c r="K92" s="97">
        <f>IF('P8'!L11=0,"",'P8'!L11)</f>
        <v>95</v>
      </c>
      <c r="L92" s="97">
        <f>IF('P8'!M11=0,"",'P8'!M11)</f>
        <v>-100</v>
      </c>
      <c r="M92" s="97">
        <f>IF('P8'!N11=0,"",'P8'!N11)</f>
        <v>72</v>
      </c>
      <c r="N92" s="97">
        <f>IF('P8'!O11=0,"",'P8'!O11)</f>
        <v>95</v>
      </c>
      <c r="O92" s="97">
        <f>IF('P8'!P11=0,"",'P8'!P11)</f>
        <v>167</v>
      </c>
      <c r="P92" s="94">
        <f>IF('P8'!Q11=0,"",'P8'!Q11)</f>
        <v>196.35461830661222</v>
      </c>
    </row>
    <row r="93" spans="1:16" s="99" customFormat="1" ht="18.75" x14ac:dyDescent="0.3">
      <c r="A93" s="90">
        <v>9</v>
      </c>
      <c r="B93" s="91">
        <f>IF('P7'!A14="","",'P7'!A14)</f>
        <v>85</v>
      </c>
      <c r="C93" s="94">
        <f>IF('P7'!B14="","",'P7'!B14)</f>
        <v>78.66</v>
      </c>
      <c r="D93" s="91" t="str">
        <f>IF('P7'!C14="","",'P7'!C14)</f>
        <v>UM</v>
      </c>
      <c r="E93" s="92">
        <f>IF('P7'!D14="","",'P7'!D14)</f>
        <v>37160</v>
      </c>
      <c r="F93" s="93" t="str">
        <f>IF('P7'!F14="","",'P7'!F14)</f>
        <v>Remy Aune</v>
      </c>
      <c r="G93" s="97">
        <f>IF('P7'!H14=0,"",'P7'!H14)</f>
        <v>-67</v>
      </c>
      <c r="H93" s="97">
        <f>IF('P7'!I14=0,"",'P7'!I14)</f>
        <v>-67</v>
      </c>
      <c r="I93" s="97">
        <f>IF('P7'!J14=0,"",'P7'!J14)</f>
        <v>67</v>
      </c>
      <c r="J93" s="97">
        <f>IF('P7'!K14=0,"",'P7'!K14)</f>
        <v>82</v>
      </c>
      <c r="K93" s="97">
        <f>IF('P7'!L14=0,"",'P7'!L14)</f>
        <v>86</v>
      </c>
      <c r="L93" s="97">
        <f>IF('P7'!M14=0,"",'P7'!M14)</f>
        <v>88</v>
      </c>
      <c r="M93" s="97">
        <f>IF('P7'!N14=0,"",'P7'!N14)</f>
        <v>67</v>
      </c>
      <c r="N93" s="97">
        <f>IF('P7'!O14=0,"",'P7'!O14)</f>
        <v>88</v>
      </c>
      <c r="O93" s="97">
        <f>IF('P7'!P14=0,"",'P7'!P14)</f>
        <v>155</v>
      </c>
      <c r="P93" s="94">
        <f>IF('P7'!Q14=0,"",'P7'!Q14)</f>
        <v>192.88812638733793</v>
      </c>
    </row>
    <row r="94" spans="1:16" s="99" customFormat="1" ht="18.75" x14ac:dyDescent="0.3">
      <c r="A94" s="90">
        <v>10</v>
      </c>
      <c r="B94" s="91">
        <f>IF('P7'!A10="","",'P7'!A10)</f>
        <v>69</v>
      </c>
      <c r="C94" s="94">
        <f>IF('P7'!B10="","",'P7'!B10)</f>
        <v>64.900000000000006</v>
      </c>
      <c r="D94" s="91" t="str">
        <f>IF('P7'!C10="","",'P7'!C10)</f>
        <v>"UK"</v>
      </c>
      <c r="E94" s="92">
        <f>IF('P7'!D10="","",'P7'!D10)</f>
        <v>36778</v>
      </c>
      <c r="F94" s="93" t="str">
        <f>IF('P7'!F10="","",'P7'!F10)</f>
        <v>Solveig Helene Smistad</v>
      </c>
      <c r="G94" s="97">
        <f>IF('P7'!H10=0,"",'P7'!H10)</f>
        <v>55</v>
      </c>
      <c r="H94" s="97">
        <f>IF('P7'!I10=0,"",'P7'!I10)</f>
        <v>59</v>
      </c>
      <c r="I94" s="97">
        <f>IF('P7'!J10=0,"",'P7'!J10)</f>
        <v>-62</v>
      </c>
      <c r="J94" s="97">
        <f>IF('P7'!K10=0,"",'P7'!K10)</f>
        <v>65</v>
      </c>
      <c r="K94" s="97">
        <f>IF('P7'!L10=0,"",'P7'!L10)</f>
        <v>-69</v>
      </c>
      <c r="L94" s="97">
        <f>IF('P7'!M10=0,"",'P7'!M10)</f>
        <v>-69</v>
      </c>
      <c r="M94" s="97">
        <f>IF('P7'!N10=0,"",'P7'!N10)</f>
        <v>59</v>
      </c>
      <c r="N94" s="97">
        <f>IF('P7'!O10=0,"",'P7'!O10)</f>
        <v>65</v>
      </c>
      <c r="O94" s="97">
        <f>IF('P7'!P10=0,"",'P7'!P10)</f>
        <v>124</v>
      </c>
      <c r="P94" s="94">
        <f>IF('P7'!Q10=0,"",'P7'!Q10)</f>
        <v>173.70407973016978</v>
      </c>
    </row>
    <row r="95" spans="1:16" s="99" customFormat="1" ht="18.75" x14ac:dyDescent="0.3">
      <c r="A95" s="90">
        <v>11</v>
      </c>
      <c r="B95" s="91">
        <f>IF('P7'!A9="","",'P7'!A9)</f>
        <v>85</v>
      </c>
      <c r="C95" s="94">
        <f>IF('P7'!B9="","",'P7'!B9)</f>
        <v>78.62</v>
      </c>
      <c r="D95" s="91" t="str">
        <f>IF('P7'!C9="","",'P7'!C9)</f>
        <v>UM</v>
      </c>
      <c r="E95" s="92">
        <f>IF('P7'!D9="","",'P7'!D9)</f>
        <v>36748</v>
      </c>
      <c r="F95" s="93" t="str">
        <f>IF('P7'!F9="","",'P7'!F9)</f>
        <v>Bent Andre Midtbø</v>
      </c>
      <c r="G95" s="97">
        <f>IF('P7'!H9=0,"",'P7'!H9)</f>
        <v>54</v>
      </c>
      <c r="H95" s="97">
        <f>IF('P7'!I9=0,"",'P7'!I9)</f>
        <v>-58</v>
      </c>
      <c r="I95" s="97">
        <f>IF('P7'!J9=0,"",'P7'!J9)</f>
        <v>-58</v>
      </c>
      <c r="J95" s="97">
        <f>IF('P7'!K9=0,"",'P7'!K9)</f>
        <v>75</v>
      </c>
      <c r="K95" s="97">
        <f>IF('P7'!L9=0,"",'P7'!L9)</f>
        <v>-82</v>
      </c>
      <c r="L95" s="97">
        <f>IF('P7'!M9=0,"",'P7'!M9)</f>
        <v>-85</v>
      </c>
      <c r="M95" s="97">
        <f>IF('P7'!N9=0,"",'P7'!N9)</f>
        <v>54</v>
      </c>
      <c r="N95" s="97">
        <f>IF('P7'!O9=0,"",'P7'!O9)</f>
        <v>75</v>
      </c>
      <c r="O95" s="97">
        <f>IF('P7'!P9=0,"",'P7'!P9)</f>
        <v>129</v>
      </c>
      <c r="P95" s="94">
        <f>IF('P7'!Q9=0,"",'P7'!Q9)</f>
        <v>160.57757528649418</v>
      </c>
    </row>
    <row r="96" spans="1:16" s="99" customFormat="1" ht="18.75" x14ac:dyDescent="0.3">
      <c r="A96" s="90">
        <v>12</v>
      </c>
      <c r="B96" s="91">
        <f>IF('P7'!A15="","",'P7'!A15)</f>
        <v>85</v>
      </c>
      <c r="C96" s="94">
        <f>IF('P7'!B15="","",'P7'!B15)</f>
        <v>82.58</v>
      </c>
      <c r="D96" s="91" t="str">
        <f>IF('P7'!C15="","",'P7'!C15)</f>
        <v>UM</v>
      </c>
      <c r="E96" s="92">
        <f>IF('P7'!D15="","",'P7'!D15)</f>
        <v>37645</v>
      </c>
      <c r="F96" s="93" t="str">
        <f>IF('P7'!F15="","",'P7'!F15)</f>
        <v>Mathias Dale</v>
      </c>
      <c r="G96" s="97">
        <f>IF('P7'!H15=0,"",'P7'!H15)</f>
        <v>54</v>
      </c>
      <c r="H96" s="97">
        <f>IF('P7'!I15=0,"",'P7'!I15)</f>
        <v>-60</v>
      </c>
      <c r="I96" s="97">
        <f>IF('P7'!J15=0,"",'P7'!J15)</f>
        <v>60</v>
      </c>
      <c r="J96" s="97">
        <f>IF('P7'!K15=0,"",'P7'!K15)</f>
        <v>68</v>
      </c>
      <c r="K96" s="97">
        <f>IF('P7'!L15=0,"",'P7'!L15)</f>
        <v>-73</v>
      </c>
      <c r="L96" s="97">
        <f>IF('P7'!M15=0,"",'P7'!M15)</f>
        <v>-73</v>
      </c>
      <c r="M96" s="97">
        <f>IF('P7'!N15=0,"",'P7'!N15)</f>
        <v>60</v>
      </c>
      <c r="N96" s="97">
        <f>IF('P7'!O15=0,"",'P7'!O15)</f>
        <v>68</v>
      </c>
      <c r="O96" s="97">
        <f>IF('P7'!P15=0,"",'P7'!P15)</f>
        <v>128</v>
      </c>
      <c r="P96" s="94">
        <f>IF('P7'!Q15=0,"",'P7'!Q15)</f>
        <v>155.21567575755608</v>
      </c>
    </row>
    <row r="97" spans="1:16" s="99" customFormat="1" ht="18.75" x14ac:dyDescent="0.3">
      <c r="A97" s="90">
        <v>13</v>
      </c>
      <c r="B97" s="91">
        <f>IF('P8'!A10="","",'P8'!A10)</f>
        <v>75</v>
      </c>
      <c r="C97" s="94">
        <f>IF('P8'!B10="","",'P8'!B10)</f>
        <v>71.64</v>
      </c>
      <c r="D97" s="91" t="str">
        <f>IF('P8'!C10="","",'P8'!C10)</f>
        <v>"UK"</v>
      </c>
      <c r="E97" s="92">
        <f>IF('P8'!D10="","",'P8'!D10)</f>
        <v>36700</v>
      </c>
      <c r="F97" s="93" t="str">
        <f>IF('P8'!F10="","",'P8'!F10)</f>
        <v>Vilde Sårheim</v>
      </c>
      <c r="G97" s="97">
        <f>IF('P8'!H10=0,"",'P8'!H10)</f>
        <v>50</v>
      </c>
      <c r="H97" s="97">
        <f>IF('P8'!I10=0,"",'P8'!I10)</f>
        <v>54</v>
      </c>
      <c r="I97" s="97">
        <f>IF('P8'!J10=0,"",'P8'!J10)</f>
        <v>-56</v>
      </c>
      <c r="J97" s="97">
        <f>IF('P8'!K10=0,"",'P8'!K10)</f>
        <v>60</v>
      </c>
      <c r="K97" s="97">
        <f>IF('P8'!L10=0,"",'P8'!L10)</f>
        <v>-65</v>
      </c>
      <c r="L97" s="97">
        <f>IF('P8'!M10=0,"",'P8'!M10)</f>
        <v>-69</v>
      </c>
      <c r="M97" s="97">
        <f>IF('P8'!N10=0,"",'P8'!N10)</f>
        <v>54</v>
      </c>
      <c r="N97" s="97">
        <f>IF('P8'!O10=0,"",'P8'!O10)</f>
        <v>60</v>
      </c>
      <c r="O97" s="97">
        <f>IF('P8'!P10=0,"",'P8'!P10)</f>
        <v>114</v>
      </c>
      <c r="P97" s="94">
        <f>IF('P8'!Q10=0,"",'P8'!Q10)</f>
        <v>149.79253723662691</v>
      </c>
    </row>
    <row r="98" spans="1:16" s="99" customFormat="1" ht="18.75" x14ac:dyDescent="0.3">
      <c r="A98" s="90">
        <v>14</v>
      </c>
      <c r="B98" s="91" t="str">
        <f>IF('P7'!A11="","",'P7'!A11)</f>
        <v>+94</v>
      </c>
      <c r="C98" s="94">
        <f>IF('P7'!B11="","",'P7'!B11)</f>
        <v>99.66</v>
      </c>
      <c r="D98" s="91" t="str">
        <f>IF('P7'!C11="","",'P7'!C11)</f>
        <v>UM</v>
      </c>
      <c r="E98" s="92">
        <f>IF('P7'!D11="","",'P7'!D11)</f>
        <v>37684</v>
      </c>
      <c r="F98" s="93" t="str">
        <f>IF('P7'!F11="","",'P7'!F11)</f>
        <v>Aaron Johnsen</v>
      </c>
      <c r="G98" s="97">
        <f>IF('P7'!H11=0,"",'P7'!H11)</f>
        <v>42</v>
      </c>
      <c r="H98" s="97">
        <f>IF('P7'!I11=0,"",'P7'!I11)</f>
        <v>46</v>
      </c>
      <c r="I98" s="97">
        <f>IF('P7'!J11=0,"",'P7'!J11)</f>
        <v>50</v>
      </c>
      <c r="J98" s="97">
        <f>IF('P7'!K11=0,"",'P7'!K11)</f>
        <v>70</v>
      </c>
      <c r="K98" s="97">
        <f>IF('P7'!L11=0,"",'P7'!L11)</f>
        <v>-75</v>
      </c>
      <c r="L98" s="97">
        <f>IF('P7'!M11=0,"",'P7'!M11)</f>
        <v>-75</v>
      </c>
      <c r="M98" s="97">
        <f>IF('P7'!N11=0,"",'P7'!N11)</f>
        <v>50</v>
      </c>
      <c r="N98" s="97">
        <f>IF('P7'!O11=0,"",'P7'!O11)</f>
        <v>70</v>
      </c>
      <c r="O98" s="97">
        <f>IF('P7'!P11=0,"",'P7'!P11)</f>
        <v>120</v>
      </c>
      <c r="P98" s="94">
        <f>IF('P7'!Q11=0,"",'P7'!Q11)</f>
        <v>133.68739243047006</v>
      </c>
    </row>
    <row r="99" spans="1:16" ht="14.1" customHeight="1" x14ac:dyDescent="0.25">
      <c r="A99" s="40"/>
      <c r="B99" s="40"/>
      <c r="C99" s="106"/>
      <c r="D99" s="40"/>
      <c r="E99" s="42"/>
      <c r="F99" s="105"/>
      <c r="G99" s="105"/>
      <c r="H99" s="105"/>
      <c r="I99" s="105"/>
      <c r="J99" s="105"/>
      <c r="K99" s="105"/>
      <c r="L99" s="105"/>
      <c r="M99" s="95"/>
      <c r="N99" s="95"/>
      <c r="O99" s="95"/>
      <c r="P99" s="106"/>
    </row>
    <row r="100" spans="1:16" s="45" customFormat="1" ht="24.75" x14ac:dyDescent="0.35">
      <c r="A100" s="197" t="s">
        <v>73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</row>
    <row r="101" spans="1:16" s="99" customFormat="1" ht="18.75" x14ac:dyDescent="0.3">
      <c r="A101" s="90">
        <v>1</v>
      </c>
      <c r="B101" s="91" t="str">
        <f>IF('P11'!A16="","",'P11'!A16)</f>
        <v>+105</v>
      </c>
      <c r="C101" s="94">
        <f>IF('P11'!B16="","",'P11'!B16)</f>
        <v>113.88</v>
      </c>
      <c r="D101" s="91" t="str">
        <f>IF('P11'!C16="","",'P11'!C16)</f>
        <v>SM</v>
      </c>
      <c r="E101" s="92">
        <f>IF('P11'!D16="","",'P11'!D16)</f>
        <v>32866</v>
      </c>
      <c r="F101" s="93" t="str">
        <f>IF('P11'!F16="","",'P11'!F16)</f>
        <v>Kim Eirik Tollefsen</v>
      </c>
      <c r="G101" s="97">
        <f>IF('P11'!H16=0,"",'P11'!H16)</f>
        <v>150</v>
      </c>
      <c r="H101" s="97">
        <f>IF('P11'!I16=0,"",'P11'!I16)</f>
        <v>155</v>
      </c>
      <c r="I101" s="97">
        <f>IF('P11'!J16=0,"",'P11'!J16)</f>
        <v>-160</v>
      </c>
      <c r="J101" s="97">
        <f>IF('P11'!K16=0,"",'P11'!K16)</f>
        <v>190</v>
      </c>
      <c r="K101" s="97">
        <f>IF('P11'!L16=0,"",'P11'!L16)</f>
        <v>195</v>
      </c>
      <c r="L101" s="97">
        <f>IF('P11'!M16=0,"",'P11'!M16)</f>
        <v>-200</v>
      </c>
      <c r="M101" s="97">
        <f>IF('P11'!N16=0,"",'P11'!N16)</f>
        <v>155</v>
      </c>
      <c r="N101" s="97">
        <f>IF('P11'!O16=0,"",'P11'!O16)</f>
        <v>195</v>
      </c>
      <c r="O101" s="97">
        <f>IF('P11'!P16=0,"",'P11'!P16)</f>
        <v>350</v>
      </c>
      <c r="P101" s="94">
        <f>IF('P11'!Q16=0,"",'P11'!Q16)</f>
        <v>372.6309617476212</v>
      </c>
    </row>
    <row r="102" spans="1:16" s="99" customFormat="1" ht="18.75" x14ac:dyDescent="0.3">
      <c r="A102" s="90">
        <v>2</v>
      </c>
      <c r="B102" s="91">
        <f>IF('P12'!A21="","",'P12'!A21)</f>
        <v>105</v>
      </c>
      <c r="C102" s="94">
        <f>IF('P12'!B21="","",'P12'!B21)</f>
        <v>94.9</v>
      </c>
      <c r="D102" s="91" t="str">
        <f>IF('P12'!C21="","",'P12'!C21)</f>
        <v>SM</v>
      </c>
      <c r="E102" s="92">
        <f>IF('P12'!D21="","",'P12'!D21)</f>
        <v>32393</v>
      </c>
      <c r="F102" s="93" t="str">
        <f>IF('P12'!F21="","",'P12'!F21)</f>
        <v>Håvard Grostad</v>
      </c>
      <c r="G102" s="97">
        <f>IF('P12'!H21=0,"",'P12'!H21)</f>
        <v>137</v>
      </c>
      <c r="H102" s="97">
        <f>IF('P12'!I21=0,"",'P12'!I21)</f>
        <v>140</v>
      </c>
      <c r="I102" s="97">
        <f>IF('P12'!J21=0,"",'P12'!J21)</f>
        <v>143</v>
      </c>
      <c r="J102" s="97">
        <f>IF('P12'!K21=0,"",'P12'!K21)</f>
        <v>163</v>
      </c>
      <c r="K102" s="97">
        <f>IF('P12'!L21=0,"",'P12'!L21)</f>
        <v>168</v>
      </c>
      <c r="L102" s="97">
        <f>IF('P12'!M21=0,"",'P12'!M21)</f>
        <v>-174</v>
      </c>
      <c r="M102" s="97">
        <f>IF('P12'!N21=0,"",'P12'!N21)</f>
        <v>143</v>
      </c>
      <c r="N102" s="97">
        <f>IF('P12'!O21=0,"",'P12'!O21)</f>
        <v>168</v>
      </c>
      <c r="O102" s="97">
        <f>IF('P12'!P21=0,"",'P12'!P21)</f>
        <v>311</v>
      </c>
      <c r="P102" s="94">
        <f>IF('P12'!Q21=0,"",'P12'!Q21)</f>
        <v>353.37373594037075</v>
      </c>
    </row>
    <row r="103" spans="1:16" s="99" customFormat="1" ht="18.75" x14ac:dyDescent="0.3">
      <c r="A103" s="90">
        <v>3</v>
      </c>
      <c r="B103" s="91">
        <f>IF('P12'!A19="","",'P12'!A19)</f>
        <v>69</v>
      </c>
      <c r="C103" s="94">
        <f>IF('P12'!B19="","",'P12'!B19)</f>
        <v>68.42</v>
      </c>
      <c r="D103" s="91" t="str">
        <f>IF('P12'!C19="","",'P12'!C19)</f>
        <v>SM</v>
      </c>
      <c r="E103" s="92">
        <f>IF('P12'!D19="","",'P12'!D19)</f>
        <v>33342</v>
      </c>
      <c r="F103" s="93" t="str">
        <f>IF('P12'!F19="","",'P12'!F19)</f>
        <v>Daniel Roness</v>
      </c>
      <c r="G103" s="97">
        <f>IF('P12'!H19=0,"",'P12'!H19)</f>
        <v>115</v>
      </c>
      <c r="H103" s="97">
        <f>IF('P12'!I19=0,"",'P12'!I19)</f>
        <v>-119</v>
      </c>
      <c r="I103" s="97">
        <f>IF('P12'!J19=0,"",'P12'!J19)</f>
        <v>-119</v>
      </c>
      <c r="J103" s="97">
        <f>IF('P12'!K19=0,"",'P12'!K19)</f>
        <v>143</v>
      </c>
      <c r="K103" s="97">
        <f>IF('P12'!L19=0,"",'P12'!L19)</f>
        <v>-151</v>
      </c>
      <c r="L103" s="97">
        <f>IF('P12'!M19=0,"",'P12'!M19)</f>
        <v>-151</v>
      </c>
      <c r="M103" s="97">
        <f>IF('P12'!N19=0,"",'P12'!N19)</f>
        <v>115</v>
      </c>
      <c r="N103" s="97">
        <f>IF('P12'!O19=0,"",'P12'!O19)</f>
        <v>143</v>
      </c>
      <c r="O103" s="97">
        <f>IF('P12'!P19=0,"",'P12'!P19)</f>
        <v>258</v>
      </c>
      <c r="P103" s="94">
        <f>IF('P12'!Q19=0,"",'P12'!Q19)</f>
        <v>348.96492893648337</v>
      </c>
    </row>
    <row r="104" spans="1:16" s="99" customFormat="1" ht="18.75" x14ac:dyDescent="0.3">
      <c r="A104" s="90">
        <v>4</v>
      </c>
      <c r="B104" s="91" t="str">
        <f>IF('P12'!A22="","",'P12'!A22)</f>
        <v>+105</v>
      </c>
      <c r="C104" s="94">
        <f>IF('P12'!B22="","",'P12'!B22)</f>
        <v>131.06</v>
      </c>
      <c r="D104" s="91" t="str">
        <f>IF('P12'!C22="","",'P12'!C22)</f>
        <v>SM</v>
      </c>
      <c r="E104" s="92">
        <f>IF('P12'!D22="","",'P12'!D22)</f>
        <v>33062</v>
      </c>
      <c r="F104" s="93" t="str">
        <f>IF('P12'!F22="","",'P12'!F22)</f>
        <v>Vebjørn Varlid</v>
      </c>
      <c r="G104" s="97">
        <f>IF('P12'!H22=0,"",'P12'!H22)</f>
        <v>152</v>
      </c>
      <c r="H104" s="97">
        <f>IF('P12'!I22=0,"",'P12'!I22)</f>
        <v>157</v>
      </c>
      <c r="I104" s="97">
        <f>IF('P12'!J22=0,"",'P12'!J22)</f>
        <v>-161</v>
      </c>
      <c r="J104" s="97">
        <f>IF('P12'!K22=0,"",'P12'!K22)</f>
        <v>178</v>
      </c>
      <c r="K104" s="97">
        <f>IF('P12'!L22=0,"",'P12'!L22)</f>
        <v>-188</v>
      </c>
      <c r="L104" s="97">
        <f>IF('P12'!M22=0,"",'P12'!M22)</f>
        <v>-188</v>
      </c>
      <c r="M104" s="97">
        <f>IF('P12'!N22=0,"",'P12'!N22)</f>
        <v>157</v>
      </c>
      <c r="N104" s="97">
        <f>IF('P12'!O22=0,"",'P12'!O22)</f>
        <v>178</v>
      </c>
      <c r="O104" s="97">
        <f>IF('P12'!P22=0,"",'P12'!P22)</f>
        <v>335</v>
      </c>
      <c r="P104" s="94">
        <f>IF('P12'!Q22=0,"",'P12'!Q22)</f>
        <v>344.5644447124638</v>
      </c>
    </row>
    <row r="105" spans="1:16" s="99" customFormat="1" ht="18.75" x14ac:dyDescent="0.3">
      <c r="A105" s="90">
        <v>5</v>
      </c>
      <c r="B105" s="91">
        <f>IF('P12'!A20="","",'P12'!A20)</f>
        <v>85</v>
      </c>
      <c r="C105" s="94">
        <f>IF('P12'!B20="","",'P12'!B20)</f>
        <v>84.7</v>
      </c>
      <c r="D105" s="91" t="str">
        <f>IF('P12'!C20="","",'P12'!C20)</f>
        <v>SM</v>
      </c>
      <c r="E105" s="92">
        <f>IF('P12'!D20="","",'P12'!D20)</f>
        <v>34704</v>
      </c>
      <c r="F105" s="93" t="str">
        <f>IF('P12'!F20="","",'P12'!F20)</f>
        <v>Roger B. Myrholt</v>
      </c>
      <c r="G105" s="97">
        <f>IF('P12'!H20=0,"",'P12'!H20)</f>
        <v>115</v>
      </c>
      <c r="H105" s="97">
        <f>IF('P12'!I20=0,"",'P12'!I20)</f>
        <v>120</v>
      </c>
      <c r="I105" s="97">
        <f>IF('P12'!J20=0,"",'P12'!J20)</f>
        <v>125</v>
      </c>
      <c r="J105" s="97">
        <f>IF('P12'!K20=0,"",'P12'!K20)</f>
        <v>150</v>
      </c>
      <c r="K105" s="97">
        <f>IF('P12'!L20=0,"",'P12'!L20)</f>
        <v>155</v>
      </c>
      <c r="L105" s="97">
        <f>IF('P12'!M20=0,"",'P12'!M20)</f>
        <v>160</v>
      </c>
      <c r="M105" s="97">
        <f>IF('P12'!N20=0,"",'P12'!N20)</f>
        <v>125</v>
      </c>
      <c r="N105" s="97">
        <f>IF('P12'!O20=0,"",'P12'!O20)</f>
        <v>160</v>
      </c>
      <c r="O105" s="97">
        <f>IF('P12'!P20=0,"",'P12'!P20)</f>
        <v>285</v>
      </c>
      <c r="P105" s="94">
        <f>IF('P12'!Q20=0,"",'P12'!Q20)</f>
        <v>341.18404931323636</v>
      </c>
    </row>
    <row r="106" spans="1:16" s="99" customFormat="1" ht="18.75" x14ac:dyDescent="0.3">
      <c r="A106" s="90">
        <v>6</v>
      </c>
      <c r="B106" s="91">
        <f>IF('P12'!A16="","",'P12'!A16)</f>
        <v>94</v>
      </c>
      <c r="C106" s="94">
        <f>IF('P12'!B16="","",'P12'!B16)</f>
        <v>93</v>
      </c>
      <c r="D106" s="91" t="str">
        <f>IF('P12'!C16="","",'P12'!C16)</f>
        <v>SM</v>
      </c>
      <c r="E106" s="92">
        <f>IF('P12'!D16="","",'P12'!D16)</f>
        <v>34774</v>
      </c>
      <c r="F106" s="93" t="str">
        <f>IF('P12'!F16="","",'P12'!F16)</f>
        <v>Tore Gjøringbø</v>
      </c>
      <c r="G106" s="97">
        <f>IF('P12'!H16=0,"",'P12'!H16)</f>
        <v>122</v>
      </c>
      <c r="H106" s="97">
        <f>IF('P12'!I16=0,"",'P12'!I16)</f>
        <v>127</v>
      </c>
      <c r="I106" s="97">
        <f>IF('P12'!J16=0,"",'P12'!J16)</f>
        <v>-130</v>
      </c>
      <c r="J106" s="97">
        <f>IF('P12'!K16=0,"",'P12'!K16)</f>
        <v>-155</v>
      </c>
      <c r="K106" s="97">
        <f>IF('P12'!L16=0,"",'P12'!L16)</f>
        <v>155</v>
      </c>
      <c r="L106" s="97">
        <f>IF('P12'!M16=0,"",'P12'!M16)</f>
        <v>162</v>
      </c>
      <c r="M106" s="97">
        <f>IF('P12'!N16=0,"",'P12'!N16)</f>
        <v>127</v>
      </c>
      <c r="N106" s="97">
        <f>IF('P12'!O16=0,"",'P12'!O16)</f>
        <v>162</v>
      </c>
      <c r="O106" s="97">
        <f>IF('P12'!P16=0,"",'P12'!P16)</f>
        <v>289</v>
      </c>
      <c r="P106" s="94">
        <f>IF('P12'!Q16=0,"",'P12'!Q16)</f>
        <v>331.22305374218303</v>
      </c>
    </row>
    <row r="107" spans="1:16" s="99" customFormat="1" ht="18.75" x14ac:dyDescent="0.3">
      <c r="A107" s="90">
        <v>7</v>
      </c>
      <c r="B107" s="91">
        <f>IF('P11'!A11="","",'P11'!A11)</f>
        <v>94</v>
      </c>
      <c r="C107" s="94">
        <f>IF('P11'!B11="","",'P11'!B11)</f>
        <v>86.82</v>
      </c>
      <c r="D107" s="91" t="str">
        <f>IF('P11'!C11="","",'P11'!C11)</f>
        <v>SM</v>
      </c>
      <c r="E107" s="92">
        <f>IF('P11'!D11="","",'P11'!D11)</f>
        <v>32285</v>
      </c>
      <c r="F107" s="93" t="str">
        <f>IF('P11'!F11="","",'P11'!F11)</f>
        <v>Jarleif Amdal</v>
      </c>
      <c r="G107" s="97">
        <f>IF('P11'!H11=0,"",'P11'!H11)</f>
        <v>118</v>
      </c>
      <c r="H107" s="97">
        <f>IF('P11'!I11=0,"",'P11'!I11)</f>
        <v>122</v>
      </c>
      <c r="I107" s="97">
        <f>IF('P11'!J11=0,"",'P11'!J11)</f>
        <v>-126</v>
      </c>
      <c r="J107" s="97">
        <f>IF('P11'!K11=0,"",'P11'!K11)</f>
        <v>150</v>
      </c>
      <c r="K107" s="97">
        <f>IF('P11'!L11=0,"",'P11'!L11)</f>
        <v>155</v>
      </c>
      <c r="L107" s="97">
        <f>IF('P11'!M11=0,"",'P11'!M11)</f>
        <v>-160</v>
      </c>
      <c r="M107" s="97">
        <f>IF('P11'!N11=0,"",'P11'!N11)</f>
        <v>122</v>
      </c>
      <c r="N107" s="97">
        <f>IF('P11'!O11=0,"",'P11'!O11)</f>
        <v>155</v>
      </c>
      <c r="O107" s="97">
        <f>IF('P11'!P11=0,"",'P11'!P11)</f>
        <v>277</v>
      </c>
      <c r="P107" s="94">
        <f>IF('P11'!Q11=0,"",'P11'!Q11)</f>
        <v>327.61616715768702</v>
      </c>
    </row>
    <row r="108" spans="1:16" s="99" customFormat="1" ht="18.75" x14ac:dyDescent="0.3">
      <c r="A108" s="90">
        <v>8</v>
      </c>
      <c r="B108" s="91">
        <f>IF('P12'!A15="","",'P12'!A15)</f>
        <v>94</v>
      </c>
      <c r="C108" s="94">
        <f>IF('P12'!B15="","",'P12'!B15)</f>
        <v>85.44</v>
      </c>
      <c r="D108" s="91" t="str">
        <f>IF('P12'!C15="","",'P12'!C15)</f>
        <v>SM</v>
      </c>
      <c r="E108" s="92">
        <f>IF('P12'!D15="","",'P12'!D15)</f>
        <v>34899</v>
      </c>
      <c r="F108" s="93" t="str">
        <f>IF('P12'!F15="","",'P12'!F15)</f>
        <v>Mats Olsen</v>
      </c>
      <c r="G108" s="97">
        <f>IF('P12'!H15=0,"",'P12'!H15)</f>
        <v>110</v>
      </c>
      <c r="H108" s="97">
        <f>IF('P12'!I15=0,"",'P12'!I15)</f>
        <v>115</v>
      </c>
      <c r="I108" s="97">
        <f>IF('P12'!J15=0,"",'P12'!J15)</f>
        <v>-120</v>
      </c>
      <c r="J108" s="97">
        <f>IF('P12'!K15=0,"",'P12'!K15)</f>
        <v>-155</v>
      </c>
      <c r="K108" s="97">
        <f>IF('P12'!L15=0,"",'P12'!L15)</f>
        <v>-155</v>
      </c>
      <c r="L108" s="97">
        <f>IF('P12'!M15=0,"",'P12'!M15)</f>
        <v>155</v>
      </c>
      <c r="M108" s="97">
        <f>IF('P12'!N15=0,"",'P12'!N15)</f>
        <v>115</v>
      </c>
      <c r="N108" s="97">
        <f>IF('P12'!O15=0,"",'P12'!O15)</f>
        <v>155</v>
      </c>
      <c r="O108" s="97">
        <f>IF('P12'!P15=0,"",'P12'!P15)</f>
        <v>270</v>
      </c>
      <c r="P108" s="94">
        <f>IF('P12'!Q15=0,"",'P12'!Q15)</f>
        <v>321.83738516442253</v>
      </c>
    </row>
    <row r="109" spans="1:16" s="99" customFormat="1" ht="18.75" x14ac:dyDescent="0.3">
      <c r="A109" s="90">
        <v>9</v>
      </c>
      <c r="B109" s="91">
        <f>IF('P11'!A22="","",'P11'!A22)</f>
        <v>94</v>
      </c>
      <c r="C109" s="94">
        <f>IF('P11'!B22="","",'P11'!B22)</f>
        <v>85.76</v>
      </c>
      <c r="D109" s="91" t="str">
        <f>IF('P11'!C22="","",'P11'!C22)</f>
        <v>SM</v>
      </c>
      <c r="E109" s="92">
        <f>IF('P11'!D22="","",'P11'!D22)</f>
        <v>31696</v>
      </c>
      <c r="F109" s="93" t="str">
        <f>IF('P11'!F22="","",'P11'!F22)</f>
        <v>Yngve Apneseth</v>
      </c>
      <c r="G109" s="97">
        <f>IF('P11'!H22=0,"",'P11'!H22)</f>
        <v>105</v>
      </c>
      <c r="H109" s="97">
        <f>IF('P11'!I22=0,"",'P11'!I22)</f>
        <v>112</v>
      </c>
      <c r="I109" s="97">
        <f>IF('P11'!J22=0,"",'P11'!J22)</f>
        <v>118</v>
      </c>
      <c r="J109" s="97">
        <f>IF('P11'!K22=0,"",'P11'!K22)</f>
        <v>135</v>
      </c>
      <c r="K109" s="97">
        <f>IF('P11'!L22=0,"",'P11'!L22)</f>
        <v>143</v>
      </c>
      <c r="L109" s="97">
        <f>IF('P11'!M22=0,"",'P11'!M22)</f>
        <v>147</v>
      </c>
      <c r="M109" s="97">
        <f>IF('P11'!N22=0,"",'P11'!N22)</f>
        <v>118</v>
      </c>
      <c r="N109" s="97">
        <f>IF('P11'!O22=0,"",'P11'!O22)</f>
        <v>147</v>
      </c>
      <c r="O109" s="97">
        <f>IF('P11'!P22=0,"",'P11'!P22)</f>
        <v>265</v>
      </c>
      <c r="P109" s="94">
        <f>IF('P11'!Q22=0,"",'P11'!Q22)</f>
        <v>315.29816445351548</v>
      </c>
    </row>
    <row r="110" spans="1:16" s="99" customFormat="1" ht="18.75" x14ac:dyDescent="0.3">
      <c r="A110" s="90">
        <v>10</v>
      </c>
      <c r="B110" s="91">
        <f>IF('P12'!A11="","",'P12'!A11)</f>
        <v>77</v>
      </c>
      <c r="C110" s="94">
        <f>IF('P12'!B11="","",'P12'!B11)</f>
        <v>71.760000000000005</v>
      </c>
      <c r="D110" s="91" t="str">
        <f>IF('P12'!C11="","",'P12'!C11)</f>
        <v>SM</v>
      </c>
      <c r="E110" s="92">
        <f>IF('P12'!D11="","",'P12'!D11)</f>
        <v>34579</v>
      </c>
      <c r="F110" s="93" t="str">
        <f>IF('P12'!F11="","",'P12'!F11)</f>
        <v>Jantsen Øverås</v>
      </c>
      <c r="G110" s="97">
        <f>IF('P12'!H11=0,"",'P12'!H11)</f>
        <v>100</v>
      </c>
      <c r="H110" s="97">
        <f>IF('P12'!I11=0,"",'P12'!I11)</f>
        <v>107</v>
      </c>
      <c r="I110" s="97">
        <f>IF('P12'!J11=0,"",'P12'!J11)</f>
        <v>-112</v>
      </c>
      <c r="J110" s="97">
        <f>IF('P12'!K11=0,"",'P12'!K11)</f>
        <v>120</v>
      </c>
      <c r="K110" s="97">
        <f>IF('P12'!L11=0,"",'P12'!L11)</f>
        <v>127</v>
      </c>
      <c r="L110" s="97">
        <f>IF('P12'!M11=0,"",'P12'!M11)</f>
        <v>130</v>
      </c>
      <c r="M110" s="97">
        <f>IF('P12'!N11=0,"",'P12'!N11)</f>
        <v>107</v>
      </c>
      <c r="N110" s="97">
        <f>IF('P12'!O11=0,"",'P12'!O11)</f>
        <v>130</v>
      </c>
      <c r="O110" s="97">
        <f>IF('P12'!P11=0,"",'P12'!P11)</f>
        <v>237</v>
      </c>
      <c r="P110" s="94">
        <f>IF('P12'!Q11=0,"",'P12'!Q11)</f>
        <v>311.0913400136555</v>
      </c>
    </row>
    <row r="111" spans="1:16" s="99" customFormat="1" ht="18.75" x14ac:dyDescent="0.3">
      <c r="A111" s="90">
        <v>11</v>
      </c>
      <c r="B111" s="91">
        <f>IF('P11'!A17="","",'P11'!A17)</f>
        <v>105</v>
      </c>
      <c r="C111" s="94">
        <f>IF('P11'!B17="","",'P11'!B17)</f>
        <v>95.84</v>
      </c>
      <c r="D111" s="91" t="str">
        <f>IF('P11'!C17="","",'P11'!C17)</f>
        <v>SM</v>
      </c>
      <c r="E111" s="92">
        <f>IF('P11'!D17="","",'P11'!D17)</f>
        <v>33520</v>
      </c>
      <c r="F111" s="93" t="str">
        <f>IF('P11'!F17="","",'P11'!F17)</f>
        <v>Stein Inge Holstad</v>
      </c>
      <c r="G111" s="97">
        <f>IF('P11'!H17=0,"",'P11'!H17)</f>
        <v>110</v>
      </c>
      <c r="H111" s="97">
        <f>IF('P11'!I17=0,"",'P11'!I17)</f>
        <v>115</v>
      </c>
      <c r="I111" s="97">
        <f>IF('P11'!J17=0,"",'P11'!J17)</f>
        <v>-120</v>
      </c>
      <c r="J111" s="97">
        <f>IF('P11'!K17=0,"",'P11'!K17)</f>
        <v>140</v>
      </c>
      <c r="K111" s="97">
        <f>IF('P11'!L17=0,"",'P11'!L17)</f>
        <v>145</v>
      </c>
      <c r="L111" s="97">
        <f>IF('P11'!M17=0,"",'P11'!M17)</f>
        <v>150</v>
      </c>
      <c r="M111" s="97">
        <f>IF('P11'!N17=0,"",'P11'!N17)</f>
        <v>115</v>
      </c>
      <c r="N111" s="97">
        <f>IF('P11'!O17=0,"",'P11'!O17)</f>
        <v>150</v>
      </c>
      <c r="O111" s="97">
        <f>IF('P11'!P17=0,"",'P11'!P17)</f>
        <v>265</v>
      </c>
      <c r="P111" s="94">
        <f>IF('P11'!Q17=0,"",'P11'!Q17)</f>
        <v>299.87285189851826</v>
      </c>
    </row>
    <row r="112" spans="1:16" s="99" customFormat="1" ht="18.75" x14ac:dyDescent="0.3">
      <c r="A112" s="90">
        <v>12</v>
      </c>
      <c r="B112" s="91">
        <f>IF('P11'!A14="","",'P11'!A14)</f>
        <v>77</v>
      </c>
      <c r="C112" s="94">
        <f>IF('P11'!B14="","",'P11'!B14)</f>
        <v>73.459999999999994</v>
      </c>
      <c r="D112" s="91" t="str">
        <f>IF('P11'!C14="","",'P11'!C14)</f>
        <v>SM</v>
      </c>
      <c r="E112" s="92">
        <f>IF('P11'!D14="","",'P11'!D14)</f>
        <v>32283</v>
      </c>
      <c r="F112" s="93" t="str">
        <f>IF('P11'!F14="","",'P11'!F14)</f>
        <v>Patrik Welvestad</v>
      </c>
      <c r="G112" s="97">
        <f>IF('P11'!H14=0,"",'P11'!H14)</f>
        <v>95</v>
      </c>
      <c r="H112" s="97">
        <f>IF('P11'!I14=0,"",'P11'!I14)</f>
        <v>100</v>
      </c>
      <c r="I112" s="97">
        <f>IF('P11'!J14=0,"",'P11'!J14)</f>
        <v>-106</v>
      </c>
      <c r="J112" s="97">
        <f>IF('P11'!K14=0,"",'P11'!K14)</f>
        <v>125</v>
      </c>
      <c r="K112" s="97">
        <f>IF('P11'!L14=0,"",'P11'!L14)</f>
        <v>131</v>
      </c>
      <c r="L112" s="97">
        <f>IF('P11'!M14=0,"",'P11'!M14)</f>
        <v>-136</v>
      </c>
      <c r="M112" s="97">
        <f>IF('P11'!N14=0,"",'P11'!N14)</f>
        <v>100</v>
      </c>
      <c r="N112" s="97">
        <f>IF('P11'!O14=0,"",'P11'!O14)</f>
        <v>131</v>
      </c>
      <c r="O112" s="97">
        <f>IF('P11'!P14=0,"",'P11'!P14)</f>
        <v>231</v>
      </c>
      <c r="P112" s="94">
        <f>IF('P11'!Q14=0,"",'P11'!Q14)</f>
        <v>298.95348929825343</v>
      </c>
    </row>
    <row r="113" spans="1:16" s="99" customFormat="1" ht="18.75" x14ac:dyDescent="0.3">
      <c r="A113" s="90">
        <v>13</v>
      </c>
      <c r="B113" s="91">
        <f>IF('P12'!A12="","",'P12'!A12)</f>
        <v>94</v>
      </c>
      <c r="C113" s="94">
        <f>IF('P12'!B12="","",'P12'!B12)</f>
        <v>85.64</v>
      </c>
      <c r="D113" s="91" t="str">
        <f>IF('P12'!C12="","",'P12'!C12)</f>
        <v>SM</v>
      </c>
      <c r="E113" s="92">
        <f>IF('P12'!D12="","",'P12'!D12)</f>
        <v>33128</v>
      </c>
      <c r="F113" s="93" t="str">
        <f>IF('P12'!F12="","",'P12'!F12)</f>
        <v>Robin Andresen</v>
      </c>
      <c r="G113" s="97">
        <f>IF('P12'!H12=0,"",'P12'!H12)</f>
        <v>-110</v>
      </c>
      <c r="H113" s="97">
        <f>IF('P12'!I12=0,"",'P12'!I12)</f>
        <v>110</v>
      </c>
      <c r="I113" s="97">
        <f>IF('P12'!J12=0,"",'P12'!J12)</f>
        <v>-115</v>
      </c>
      <c r="J113" s="97">
        <f>IF('P12'!K12=0,"",'P12'!K12)</f>
        <v>130</v>
      </c>
      <c r="K113" s="97">
        <f>IF('P12'!L12=0,"",'P12'!L12)</f>
        <v>139</v>
      </c>
      <c r="L113" s="97">
        <f>IF('P12'!M12=0,"",'P12'!M12)</f>
        <v>-142</v>
      </c>
      <c r="M113" s="97">
        <f>IF('P12'!N12=0,"",'P12'!N12)</f>
        <v>110</v>
      </c>
      <c r="N113" s="97">
        <f>IF('P12'!O12=0,"",'P12'!O12)</f>
        <v>139</v>
      </c>
      <c r="O113" s="97">
        <f>IF('P12'!P12=0,"",'P12'!P12)</f>
        <v>249</v>
      </c>
      <c r="P113" s="94">
        <f>IF('P12'!Q12=0,"",'P12'!Q12)</f>
        <v>296.46471431914762</v>
      </c>
    </row>
    <row r="114" spans="1:16" s="99" customFormat="1" ht="18.75" x14ac:dyDescent="0.3">
      <c r="A114" s="90">
        <v>14</v>
      </c>
      <c r="B114" s="91">
        <f>IF('P12'!A14="","",'P12'!A14)</f>
        <v>94</v>
      </c>
      <c r="C114" s="94">
        <f>IF('P12'!B14="","",'P12'!B14)</f>
        <v>85.82</v>
      </c>
      <c r="D114" s="91" t="str">
        <f>IF('P12'!C14="","",'P12'!C14)</f>
        <v>SM</v>
      </c>
      <c r="E114" s="92">
        <f>IF('P12'!D14="","",'P12'!D14)</f>
        <v>31220</v>
      </c>
      <c r="F114" s="93" t="str">
        <f>IF('P12'!F14="","",'P12'!F14)</f>
        <v>Tomas Fjeldberg</v>
      </c>
      <c r="G114" s="97">
        <f>IF('P12'!H14=0,"",'P12'!H14)</f>
        <v>100</v>
      </c>
      <c r="H114" s="97">
        <f>IF('P12'!I14=0,"",'P12'!I14)</f>
        <v>105</v>
      </c>
      <c r="I114" s="97">
        <f>IF('P12'!J14=0,"",'P12'!J14)</f>
        <v>110</v>
      </c>
      <c r="J114" s="97">
        <f>IF('P12'!K14=0,"",'P12'!K14)</f>
        <v>125</v>
      </c>
      <c r="K114" s="97">
        <f>IF('P12'!L14=0,"",'P12'!L14)</f>
        <v>130</v>
      </c>
      <c r="L114" s="97">
        <f>IF('P12'!M14=0,"",'P12'!M14)</f>
        <v>135</v>
      </c>
      <c r="M114" s="97">
        <f>IF('P12'!N14=0,"",'P12'!N14)</f>
        <v>110</v>
      </c>
      <c r="N114" s="97">
        <f>IF('P12'!O14=0,"",'P12'!O14)</f>
        <v>135</v>
      </c>
      <c r="O114" s="97">
        <f>IF('P12'!P14=0,"",'P12'!P14)</f>
        <v>245</v>
      </c>
      <c r="P114" s="94">
        <f>IF('P12'!Q14=0,"",'P12'!Q14)</f>
        <v>291.40230443607953</v>
      </c>
    </row>
    <row r="115" spans="1:16" s="99" customFormat="1" ht="18.75" x14ac:dyDescent="0.3">
      <c r="A115" s="90">
        <v>15</v>
      </c>
      <c r="B115" s="91">
        <f>IF('P11'!A20="","",'P11'!A20)</f>
        <v>94</v>
      </c>
      <c r="C115" s="94">
        <f>IF('P11'!B20="","",'P11'!B20)</f>
        <v>86.98</v>
      </c>
      <c r="D115" s="91" t="str">
        <f>IF('P11'!C20="","",'P11'!C20)</f>
        <v>SM</v>
      </c>
      <c r="E115" s="92">
        <f>IF('P11'!D20="","",'P11'!D20)</f>
        <v>33405</v>
      </c>
      <c r="F115" s="93" t="str">
        <f>IF('P11'!F20="","",'P11'!F20)</f>
        <v>Ole Morten Joneid</v>
      </c>
      <c r="G115" s="97">
        <f>IF('P11'!H20=0,"",'P11'!H20)</f>
        <v>100</v>
      </c>
      <c r="H115" s="97">
        <f>IF('P11'!I20=0,"",'P11'!I20)</f>
        <v>-105</v>
      </c>
      <c r="I115" s="97">
        <f>IF('P11'!J20=0,"",'P11'!J20)</f>
        <v>105</v>
      </c>
      <c r="J115" s="97">
        <f>IF('P11'!K20=0,"",'P11'!K20)</f>
        <v>-137</v>
      </c>
      <c r="K115" s="97">
        <f>IF('P11'!L20=0,"",'P11'!L20)</f>
        <v>137</v>
      </c>
      <c r="L115" s="97">
        <f>IF('P11'!M20=0,"",'P11'!M20)</f>
        <v>-142</v>
      </c>
      <c r="M115" s="97">
        <f>IF('P11'!N20=0,"",'P11'!N20)</f>
        <v>105</v>
      </c>
      <c r="N115" s="97">
        <f>IF('P11'!O20=0,"",'P11'!O20)</f>
        <v>137</v>
      </c>
      <c r="O115" s="97">
        <f>IF('P11'!P20=0,"",'P11'!P20)</f>
        <v>242</v>
      </c>
      <c r="P115" s="94">
        <f>IF('P11'!Q20=0,"",'P11'!Q20)</f>
        <v>285.96746296167504</v>
      </c>
    </row>
    <row r="116" spans="1:16" s="99" customFormat="1" ht="18.75" x14ac:dyDescent="0.3">
      <c r="A116" s="90">
        <v>16</v>
      </c>
      <c r="B116" s="91">
        <f>IF('P12'!A17="","",'P12'!A17)</f>
        <v>77</v>
      </c>
      <c r="C116" s="94">
        <f>IF('P12'!B17="","",'P12'!B17)</f>
        <v>76.34</v>
      </c>
      <c r="D116" s="91" t="str">
        <f>IF('P12'!C17="","",'P12'!C17)</f>
        <v>UM</v>
      </c>
      <c r="E116" s="92">
        <f>IF('P12'!D17="","",'P12'!D17)</f>
        <v>37233</v>
      </c>
      <c r="F116" s="93" t="str">
        <f>IF('P12'!F17="","",'P12'!F17)</f>
        <v>Øystein Aleksander Skauge</v>
      </c>
      <c r="G116" s="97">
        <f>IF('P12'!H17=0,"",'P12'!H17)</f>
        <v>98</v>
      </c>
      <c r="H116" s="97">
        <f>IF('P12'!I17=0,"",'P12'!I17)</f>
        <v>102</v>
      </c>
      <c r="I116" s="97">
        <f>IF('P12'!J17=0,"",'P12'!J17)</f>
        <v>-105</v>
      </c>
      <c r="J116" s="97">
        <f>IF('P12'!K17=0,"",'P12'!K17)</f>
        <v>-115</v>
      </c>
      <c r="K116" s="97">
        <f>IF('P12'!L17=0,"",'P12'!L17)</f>
        <v>115</v>
      </c>
      <c r="L116" s="97">
        <f>IF('P12'!M17=0,"",'P12'!M17)</f>
        <v>121</v>
      </c>
      <c r="M116" s="97">
        <f>IF('P12'!N17=0,"",'P12'!N17)</f>
        <v>102</v>
      </c>
      <c r="N116" s="97">
        <f>IF('P12'!O17=0,"",'P12'!O17)</f>
        <v>121</v>
      </c>
      <c r="O116" s="97">
        <f>IF('P12'!P17=0,"",'P12'!P17)</f>
        <v>223</v>
      </c>
      <c r="P116" s="94">
        <f>IF('P12'!Q17=0,"",'P12'!Q17)</f>
        <v>282.19890569460551</v>
      </c>
    </row>
    <row r="117" spans="1:16" s="99" customFormat="1" ht="18.75" x14ac:dyDescent="0.3">
      <c r="A117" s="90">
        <v>17</v>
      </c>
      <c r="B117" s="91">
        <f>IF('P11'!A12="","",'P11'!A12)</f>
        <v>94</v>
      </c>
      <c r="C117" s="94">
        <f>IF('P11'!B12="","",'P11'!B12)</f>
        <v>89.1</v>
      </c>
      <c r="D117" s="91" t="str">
        <f>IF('P11'!C12="","",'P11'!C12)</f>
        <v>SM</v>
      </c>
      <c r="E117" s="92">
        <f>IF('P11'!D12="","",'P11'!D12)</f>
        <v>35101</v>
      </c>
      <c r="F117" s="93" t="str">
        <f>IF('P11'!F12="","",'P11'!F12)</f>
        <v>Hans Sande</v>
      </c>
      <c r="G117" s="97">
        <f>IF('P11'!H12=0,"",'P11'!H12)</f>
        <v>105</v>
      </c>
      <c r="H117" s="97">
        <f>IF('P11'!I12=0,"",'P11'!I12)</f>
        <v>-110</v>
      </c>
      <c r="I117" s="97">
        <f>IF('P11'!J12=0,"",'P11'!J12)</f>
        <v>-110</v>
      </c>
      <c r="J117" s="97">
        <f>IF('P11'!K12=0,"",'P11'!K12)</f>
        <v>135</v>
      </c>
      <c r="K117" s="97">
        <f>IF('P11'!L12=0,"",'P11'!L12)</f>
        <v>-140</v>
      </c>
      <c r="L117" s="97">
        <f>IF('P11'!M12=0,"",'P11'!M12)</f>
        <v>-140</v>
      </c>
      <c r="M117" s="97">
        <f>IF('P11'!N12=0,"",'P11'!N12)</f>
        <v>105</v>
      </c>
      <c r="N117" s="97">
        <f>IF('P11'!O12=0,"",'P11'!O12)</f>
        <v>135</v>
      </c>
      <c r="O117" s="97">
        <f>IF('P11'!P12=0,"",'P11'!P12)</f>
        <v>240</v>
      </c>
      <c r="P117" s="94">
        <f>IF('P11'!Q12=0,"",'P11'!Q12)</f>
        <v>280.40112246031737</v>
      </c>
    </row>
    <row r="118" spans="1:16" s="99" customFormat="1" ht="18.75" x14ac:dyDescent="0.3">
      <c r="A118" s="90">
        <v>18</v>
      </c>
      <c r="B118" s="91" t="str">
        <f>IF('P11'!A15="","",'P11'!A15)</f>
        <v>+105</v>
      </c>
      <c r="C118" s="94">
        <f>IF('P11'!B15="","",'P11'!B15)</f>
        <v>114.18</v>
      </c>
      <c r="D118" s="91" t="str">
        <f>IF('P11'!C15="","",'P11'!C15)</f>
        <v>SM</v>
      </c>
      <c r="E118" s="92">
        <f>IF('P11'!D15="","",'P11'!D15)</f>
        <v>32467</v>
      </c>
      <c r="F118" s="93" t="str">
        <f>IF('P11'!F15="","",'P11'!F15)</f>
        <v>Kristian Kvalen</v>
      </c>
      <c r="G118" s="97">
        <f>IF('P11'!H15=0,"",'P11'!H15)</f>
        <v>115</v>
      </c>
      <c r="H118" s="97">
        <f>IF('P11'!I15=0,"",'P11'!I15)</f>
        <v>-119</v>
      </c>
      <c r="I118" s="97">
        <f>IF('P11'!J15=0,"",'P11'!J15)</f>
        <v>-121</v>
      </c>
      <c r="J118" s="97">
        <f>IF('P11'!K15=0,"",'P11'!K15)</f>
        <v>140</v>
      </c>
      <c r="K118" s="97">
        <f>IF('P11'!L15=0,"",'P11'!L15)</f>
        <v>-145</v>
      </c>
      <c r="L118" s="97">
        <f>IF('P11'!M15=0,"",'P11'!M15)</f>
        <v>145</v>
      </c>
      <c r="M118" s="97">
        <f>IF('P11'!N15=0,"",'P11'!N15)</f>
        <v>115</v>
      </c>
      <c r="N118" s="97">
        <f>IF('P11'!O15=0,"",'P11'!O15)</f>
        <v>145</v>
      </c>
      <c r="O118" s="97">
        <f>IF('P11'!P15=0,"",'P11'!P15)</f>
        <v>260</v>
      </c>
      <c r="P118" s="94">
        <f>IF('P11'!Q15=0,"",'P11'!Q15)</f>
        <v>276.59817565517835</v>
      </c>
    </row>
    <row r="119" spans="1:16" s="99" customFormat="1" ht="18.75" x14ac:dyDescent="0.3">
      <c r="A119" s="90">
        <v>19</v>
      </c>
      <c r="B119" s="91">
        <f>IF('P12'!A9="","",'P12'!A9)</f>
        <v>85</v>
      </c>
      <c r="C119" s="94">
        <f>IF('P12'!B9="","",'P12'!B9)</f>
        <v>84.78</v>
      </c>
      <c r="D119" s="91" t="str">
        <f>IF('P12'!C9="","",'P12'!C9)</f>
        <v>SM</v>
      </c>
      <c r="E119" s="92">
        <f>IF('P12'!D9="","",'P12'!D9)</f>
        <v>32516</v>
      </c>
      <c r="F119" s="93" t="str">
        <f>IF('P12'!F9="","",'P12'!F9)</f>
        <v>Anders Albert</v>
      </c>
      <c r="G119" s="97">
        <f>IF('P12'!H9=0,"",'P12'!H9)</f>
        <v>95</v>
      </c>
      <c r="H119" s="97">
        <f>IF('P12'!I9=0,"",'P12'!I9)</f>
        <v>100</v>
      </c>
      <c r="I119" s="97">
        <f>IF('P12'!J9=0,"",'P12'!J9)</f>
        <v>-105</v>
      </c>
      <c r="J119" s="97">
        <f>IF('P12'!K9=0,"",'P12'!K9)</f>
        <v>125</v>
      </c>
      <c r="K119" s="97">
        <f>IF('P12'!L9=0,"",'P12'!L9)</f>
        <v>130</v>
      </c>
      <c r="L119" s="97">
        <f>IF('P12'!M9=0,"",'P12'!M9)</f>
        <v>-135</v>
      </c>
      <c r="M119" s="97">
        <f>IF('P12'!N9=0,"",'P12'!N9)</f>
        <v>100</v>
      </c>
      <c r="N119" s="97">
        <f>IF('P12'!O9=0,"",'P12'!O9)</f>
        <v>130</v>
      </c>
      <c r="O119" s="97">
        <f>IF('P12'!P9=0,"",'P12'!P9)</f>
        <v>230</v>
      </c>
      <c r="P119" s="94">
        <f>IF('P12'!Q9=0,"",'P12'!Q9)</f>
        <v>275.21210199513627</v>
      </c>
    </row>
    <row r="120" spans="1:16" s="99" customFormat="1" ht="18.75" x14ac:dyDescent="0.3">
      <c r="A120" s="90">
        <v>20</v>
      </c>
      <c r="B120" s="91">
        <f>IF('P11'!A10="","",'P11'!A10)</f>
        <v>85</v>
      </c>
      <c r="C120" s="94">
        <f>IF('P11'!B10="","",'P11'!B10)</f>
        <v>80.34</v>
      </c>
      <c r="D120" s="91" t="str">
        <f>IF('P11'!C10="","",'P11'!C10)</f>
        <v>SM</v>
      </c>
      <c r="E120" s="92">
        <f>IF('P11'!D10="","",'P11'!D10)</f>
        <v>33722</v>
      </c>
      <c r="F120" s="93" t="str">
        <f>IF('P11'!F10="","",'P11'!F10)</f>
        <v>Henrik Walter Pettersen</v>
      </c>
      <c r="G120" s="97">
        <f>IF('P11'!H10=0,"",'P11'!H10)</f>
        <v>98</v>
      </c>
      <c r="H120" s="97">
        <f>IF('P11'!I10=0,"",'P11'!I10)</f>
        <v>-102</v>
      </c>
      <c r="I120" s="97">
        <f>IF('P11'!J10=0,"",'P11'!J10)</f>
        <v>102</v>
      </c>
      <c r="J120" s="97">
        <f>IF('P11'!K10=0,"",'P11'!K10)</f>
        <v>120</v>
      </c>
      <c r="K120" s="97">
        <f>IF('P11'!L10=0,"",'P11'!L10)</f>
        <v>-125</v>
      </c>
      <c r="L120" s="97">
        <f>IF('P11'!M10=0,"",'P11'!M10)</f>
        <v>-125</v>
      </c>
      <c r="M120" s="97">
        <f>IF('P11'!N10=0,"",'P11'!N10)</f>
        <v>102</v>
      </c>
      <c r="N120" s="97">
        <f>IF('P11'!O10=0,"",'P11'!O10)</f>
        <v>120</v>
      </c>
      <c r="O120" s="97">
        <f>IF('P11'!P10=0,"",'P11'!P10)</f>
        <v>222</v>
      </c>
      <c r="P120" s="94">
        <f>IF('P11'!Q10=0,"",'P11'!Q10)</f>
        <v>273.11900171724409</v>
      </c>
    </row>
    <row r="121" spans="1:16" s="99" customFormat="1" ht="18.75" x14ac:dyDescent="0.3">
      <c r="A121" s="90">
        <v>21</v>
      </c>
      <c r="B121" s="91">
        <f>IF('P12'!A10="","",'P12'!A10)</f>
        <v>69</v>
      </c>
      <c r="C121" s="94">
        <f>IF('P12'!B10="","",'P12'!B10)</f>
        <v>64.44</v>
      </c>
      <c r="D121" s="91" t="str">
        <f>IF('P12'!C10="","",'P12'!C10)</f>
        <v>SM</v>
      </c>
      <c r="E121" s="92">
        <f>IF('P12'!D10="","",'P12'!D10)</f>
        <v>34477</v>
      </c>
      <c r="F121" s="93" t="str">
        <f>IF('P12'!F10="","",'P12'!F10)</f>
        <v>Even H. Walaker</v>
      </c>
      <c r="G121" s="97">
        <f>IF('P12'!H10=0,"",'P12'!H10)</f>
        <v>80</v>
      </c>
      <c r="H121" s="97">
        <f>IF('P12'!I10=0,"",'P12'!I10)</f>
        <v>85</v>
      </c>
      <c r="I121" s="97">
        <f>IF('P12'!J10=0,"",'P12'!J10)</f>
        <v>90</v>
      </c>
      <c r="J121" s="97">
        <f>IF('P12'!K10=0,"",'P12'!K10)</f>
        <v>92</v>
      </c>
      <c r="K121" s="97">
        <f>IF('P12'!L10=0,"",'P12'!L10)</f>
        <v>98</v>
      </c>
      <c r="L121" s="97">
        <f>IF('P12'!M10=0,"",'P12'!M10)</f>
        <v>-105</v>
      </c>
      <c r="M121" s="97">
        <f>IF('P12'!N10=0,"",'P12'!N10)</f>
        <v>90</v>
      </c>
      <c r="N121" s="97">
        <f>IF('P12'!O10=0,"",'P12'!O10)</f>
        <v>98</v>
      </c>
      <c r="O121" s="97">
        <f>IF('P12'!P10=0,"",'P12'!P10)</f>
        <v>188</v>
      </c>
      <c r="P121" s="94">
        <f>IF('P12'!Q10=0,"",'P12'!Q10)</f>
        <v>264.64311998763577</v>
      </c>
    </row>
    <row r="122" spans="1:16" s="99" customFormat="1" ht="18.75" x14ac:dyDescent="0.3">
      <c r="A122" s="90">
        <v>22</v>
      </c>
      <c r="B122" s="91">
        <f>IF('P11'!A19="","",'P11'!A19)</f>
        <v>105</v>
      </c>
      <c r="C122" s="94">
        <f>IF('P11'!B19="","",'P11'!B19)</f>
        <v>95.92</v>
      </c>
      <c r="D122" s="91" t="str">
        <f>IF('P11'!C19="","",'P11'!C19)</f>
        <v>SM</v>
      </c>
      <c r="E122" s="92">
        <f>IF('P11'!D19="","",'P11'!D19)</f>
        <v>33771</v>
      </c>
      <c r="F122" s="93" t="str">
        <f>IF('P11'!F19="","",'P11'!F19)</f>
        <v>Anders Sandvik</v>
      </c>
      <c r="G122" s="97">
        <f>IF('P11'!H19=0,"",'P11'!H19)</f>
        <v>95</v>
      </c>
      <c r="H122" s="97">
        <f>IF('P11'!I19=0,"",'P11'!I19)</f>
        <v>100</v>
      </c>
      <c r="I122" s="97">
        <f>IF('P11'!J19=0,"",'P11'!J19)</f>
        <v>-104</v>
      </c>
      <c r="J122" s="97">
        <f>IF('P11'!K19=0,"",'P11'!K19)</f>
        <v>125</v>
      </c>
      <c r="K122" s="97">
        <f>IF('P11'!L19=0,"",'P11'!L19)</f>
        <v>130</v>
      </c>
      <c r="L122" s="97">
        <f>IF('P11'!M19=0,"",'P11'!M19)</f>
        <v>-134</v>
      </c>
      <c r="M122" s="97">
        <f>IF('P11'!N19=0,"",'P11'!N19)</f>
        <v>100</v>
      </c>
      <c r="N122" s="97">
        <f>IF('P11'!O19=0,"",'P11'!O19)</f>
        <v>130</v>
      </c>
      <c r="O122" s="97">
        <f>IF('P11'!P19=0,"",'P11'!P19)</f>
        <v>230</v>
      </c>
      <c r="P122" s="94">
        <f>IF('P11'!Q19=0,"",'P11'!Q19)</f>
        <v>260.17738587765115</v>
      </c>
    </row>
    <row r="123" spans="1:16" s="99" customFormat="1" ht="18.75" x14ac:dyDescent="0.3">
      <c r="A123" s="90">
        <v>23</v>
      </c>
      <c r="B123" s="91">
        <f>IF('P11'!A9="","",'P11'!A9)</f>
        <v>105</v>
      </c>
      <c r="C123" s="94">
        <f>IF('P11'!B9="","",'P11'!B9)</f>
        <v>102.46</v>
      </c>
      <c r="D123" s="91" t="str">
        <f>IF('P11'!C9="","",'P11'!C9)</f>
        <v>SM</v>
      </c>
      <c r="E123" s="92">
        <f>IF('P11'!D9="","",'P11'!D9)</f>
        <v>32137</v>
      </c>
      <c r="F123" s="93" t="str">
        <f>IF('P11'!F9="","",'P11'!F9)</f>
        <v>Geir Amund Svan Hasle</v>
      </c>
      <c r="G123" s="97">
        <f>IF('P11'!H9=0,"",'P11'!H9)</f>
        <v>105</v>
      </c>
      <c r="H123" s="97">
        <f>IF('P11'!I9=0,"",'P11'!I9)</f>
        <v>-110</v>
      </c>
      <c r="I123" s="97">
        <f>IF('P11'!J9=0,"",'P11'!J9)</f>
        <v>-110</v>
      </c>
      <c r="J123" s="97">
        <f>IF('P11'!K9=0,"",'P11'!K9)</f>
        <v>125</v>
      </c>
      <c r="K123" s="97">
        <f>IF('P11'!L9=0,"",'P11'!L9)</f>
        <v>-130</v>
      </c>
      <c r="L123" s="97">
        <f>IF('P11'!M9=0,"",'P11'!M9)</f>
        <v>130</v>
      </c>
      <c r="M123" s="97">
        <f>IF('P11'!N9=0,"",'P11'!N9)</f>
        <v>105</v>
      </c>
      <c r="N123" s="97">
        <f>IF('P11'!O9=0,"",'P11'!O9)</f>
        <v>130</v>
      </c>
      <c r="O123" s="97">
        <f>IF('P11'!P9=0,"",'P11'!P9)</f>
        <v>235</v>
      </c>
      <c r="P123" s="94">
        <f>IF('P11'!Q9=0,"",'P11'!Q9)</f>
        <v>259.08741716877495</v>
      </c>
    </row>
    <row r="124" spans="1:16" s="99" customFormat="1" ht="18.75" x14ac:dyDescent="0.3">
      <c r="A124" s="90">
        <v>24</v>
      </c>
      <c r="B124" s="91">
        <f>IF('P11'!A21="","",'P11'!A21)</f>
        <v>85</v>
      </c>
      <c r="C124" s="94">
        <f>IF('P11'!B21="","",'P11'!B21)</f>
        <v>82.8</v>
      </c>
      <c r="D124" s="91" t="str">
        <f>IF('P11'!C21="","",'P11'!C21)</f>
        <v>SM</v>
      </c>
      <c r="E124" s="92">
        <f>IF('P11'!D21="","",'P11'!D21)</f>
        <v>32411</v>
      </c>
      <c r="F124" s="93" t="str">
        <f>IF('P11'!F21="","",'P11'!F21)</f>
        <v>Audun Reigstad</v>
      </c>
      <c r="G124" s="97">
        <f>IF('P11'!H21=0,"",'P11'!H21)</f>
        <v>75</v>
      </c>
      <c r="H124" s="97">
        <f>IF('P11'!I21=0,"",'P11'!I21)</f>
        <v>80</v>
      </c>
      <c r="I124" s="97">
        <f>IF('P11'!J21=0,"",'P11'!J21)</f>
        <v>-85</v>
      </c>
      <c r="J124" s="97">
        <f>IF('P11'!K21=0,"",'P11'!K21)</f>
        <v>105</v>
      </c>
      <c r="K124" s="97">
        <f>IF('P11'!L21=0,"",'P11'!L21)</f>
        <v>-110</v>
      </c>
      <c r="L124" s="97">
        <f>IF('P11'!M21=0,"",'P11'!M21)</f>
        <v>115</v>
      </c>
      <c r="M124" s="97">
        <f>IF('P11'!N21=0,"",'P11'!N21)</f>
        <v>80</v>
      </c>
      <c r="N124" s="97">
        <f>IF('P11'!O21=0,"",'P11'!O21)</f>
        <v>115</v>
      </c>
      <c r="O124" s="97">
        <f>IF('P11'!P21=0,"",'P11'!P21)</f>
        <v>195</v>
      </c>
      <c r="P124" s="94">
        <f>IF('P11'!Q21=0,"",'P11'!Q21)</f>
        <v>236.13769306968288</v>
      </c>
    </row>
    <row r="125" spans="1:16" ht="14.1" customHeight="1" x14ac:dyDescent="0.25">
      <c r="A125" s="40"/>
      <c r="B125" s="40"/>
      <c r="C125" s="106"/>
      <c r="D125" s="40"/>
      <c r="E125" s="42"/>
      <c r="F125" s="105"/>
      <c r="G125" s="105"/>
      <c r="H125" s="105"/>
      <c r="I125" s="105"/>
      <c r="J125" s="105"/>
      <c r="K125" s="105"/>
      <c r="L125" s="105"/>
      <c r="M125" s="95"/>
      <c r="N125" s="95"/>
      <c r="O125" s="95"/>
      <c r="P125" s="106"/>
    </row>
    <row r="126" spans="1:16" ht="14.1" customHeight="1" x14ac:dyDescent="0.25">
      <c r="A126" s="40"/>
      <c r="B126" s="40"/>
      <c r="C126" s="106"/>
      <c r="D126" s="40"/>
      <c r="E126" s="42"/>
      <c r="F126" s="105"/>
      <c r="G126" s="105"/>
      <c r="H126" s="105"/>
      <c r="I126" s="105"/>
      <c r="J126" s="105"/>
      <c r="K126" s="105"/>
      <c r="L126" s="105"/>
      <c r="M126" s="95"/>
      <c r="N126" s="95"/>
      <c r="O126" s="95"/>
      <c r="P126" s="106"/>
    </row>
  </sheetData>
  <sortState ref="B85:P98">
    <sortCondition descending="1" ref="P85:P98"/>
  </sortState>
  <mergeCells count="13">
    <mergeCell ref="A6:P6"/>
    <mergeCell ref="A19:P19"/>
    <mergeCell ref="A32:P32"/>
    <mergeCell ref="A4:P4"/>
    <mergeCell ref="A1:P1"/>
    <mergeCell ref="A2:E2"/>
    <mergeCell ref="F2:K2"/>
    <mergeCell ref="M2:P2"/>
    <mergeCell ref="A51:P51"/>
    <mergeCell ref="A67:P67"/>
    <mergeCell ref="A84:P84"/>
    <mergeCell ref="A100:P100"/>
    <mergeCell ref="A49:P49"/>
  </mergeCells>
  <conditionalFormatting sqref="G72:L82 G33:L47 G101:L124 G11:L17 G85:L98 G52:L57 G62:L65 G20:L30">
    <cfRule type="cellIs" dxfId="13" priority="7" stopIfTrue="1" operator="lessThanOrEqual">
      <formula>0</formula>
    </cfRule>
    <cfRule type="cellIs" dxfId="12" priority="8" stopIfTrue="1" operator="between">
      <formula>1</formula>
      <formula>300</formula>
    </cfRule>
  </conditionalFormatting>
  <conditionalFormatting sqref="G58:L61">
    <cfRule type="cellIs" dxfId="11" priority="5" stopIfTrue="1" operator="lessThanOrEqual">
      <formula>0</formula>
    </cfRule>
    <cfRule type="cellIs" dxfId="10" priority="6" stopIfTrue="1" operator="between">
      <formula>1</formula>
      <formula>300</formula>
    </cfRule>
  </conditionalFormatting>
  <conditionalFormatting sqref="G7:L10">
    <cfRule type="cellIs" dxfId="9" priority="3" stopIfTrue="1" operator="lessThanOrEqual">
      <formula>0</formula>
    </cfRule>
    <cfRule type="cellIs" dxfId="8" priority="4" stopIfTrue="1" operator="between">
      <formula>1</formula>
      <formula>300</formula>
    </cfRule>
  </conditionalFormatting>
  <conditionalFormatting sqref="G68:L71">
    <cfRule type="cellIs" dxfId="7" priority="1" stopIfTrue="1" operator="lessThanOrEqual">
      <formula>0</formula>
    </cfRule>
    <cfRule type="cellIs" dxfId="6" priority="2" stopIfTrue="1" operator="between">
      <formula>1</formula>
      <formula>300</formula>
    </cfRule>
  </conditionalFormatting>
  <pageMargins left="0.75" right="0.75" top="1" bottom="1" header="0.5" footer="0.5"/>
  <pageSetup paperSize="9" scale="61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workbookViewId="0">
      <selection activeCell="V60" sqref="V60"/>
    </sheetView>
  </sheetViews>
  <sheetFormatPr defaultColWidth="8.85546875" defaultRowHeight="12.75" x14ac:dyDescent="0.2"/>
  <cols>
    <col min="1" max="1" width="4.5703125" customWidth="1"/>
    <col min="2" max="2" width="5.42578125" customWidth="1"/>
    <col min="3" max="3" width="9.5703125" style="43" customWidth="1"/>
    <col min="4" max="4" width="5.42578125" customWidth="1"/>
    <col min="5" max="5" width="11.5703125" customWidth="1"/>
    <col min="6" max="6" width="34" style="11" customWidth="1"/>
    <col min="7" max="12" width="6.85546875" style="11" customWidth="1"/>
    <col min="13" max="15" width="6.85546875" style="43" customWidth="1"/>
    <col min="16" max="16" width="15.5703125" style="43" customWidth="1"/>
  </cols>
  <sheetData>
    <row r="1" spans="1:16" s="44" customFormat="1" ht="33.75" customHeight="1" x14ac:dyDescent="0.45">
      <c r="A1" s="190" t="s">
        <v>76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s="44" customFormat="1" ht="27" customHeight="1" x14ac:dyDescent="0.45">
      <c r="A2" s="191" t="str">
        <f>IF('P1'!H5&gt;0,'P1'!H5,"")</f>
        <v>Spydeberg Atletene</v>
      </c>
      <c r="B2" s="191"/>
      <c r="C2" s="191"/>
      <c r="D2" s="191"/>
      <c r="E2" s="191"/>
      <c r="F2" s="195" t="str">
        <f>IF('P1'!M5&gt;0,'P1'!M5,"")</f>
        <v>Spydeberghallen</v>
      </c>
      <c r="G2" s="195"/>
      <c r="H2" s="195"/>
      <c r="I2" s="195"/>
      <c r="J2" s="195"/>
      <c r="K2" s="195"/>
      <c r="L2" s="175"/>
      <c r="M2" s="192" t="s">
        <v>59</v>
      </c>
      <c r="N2" s="192"/>
      <c r="O2" s="192"/>
      <c r="P2" s="192"/>
    </row>
    <row r="3" spans="1:16" ht="14.1" customHeight="1" x14ac:dyDescent="0.25">
      <c r="A3" s="40"/>
      <c r="B3" s="40"/>
      <c r="C3" s="106"/>
      <c r="D3" s="40"/>
      <c r="E3" s="42"/>
      <c r="F3" s="105"/>
      <c r="G3" s="105"/>
      <c r="H3" s="105"/>
      <c r="I3" s="105"/>
      <c r="J3" s="105"/>
      <c r="K3" s="105"/>
      <c r="L3" s="105"/>
      <c r="M3" s="95"/>
      <c r="N3" s="95"/>
      <c r="O3" s="95"/>
      <c r="P3" s="106"/>
    </row>
    <row r="4" spans="1:16" s="45" customFormat="1" ht="27" x14ac:dyDescent="0.35">
      <c r="A4" s="196" t="s">
        <v>54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s="99" customFormat="1" ht="18.75" x14ac:dyDescent="0.3">
      <c r="A5" s="90">
        <v>1</v>
      </c>
      <c r="B5" s="91">
        <f>IF('P10'!A12="","",'P10'!A12)</f>
        <v>53</v>
      </c>
      <c r="C5" s="94">
        <f>IF('P10'!B12="","",'P10'!B12)</f>
        <v>52.32</v>
      </c>
      <c r="D5" s="91" t="str">
        <f>IF('P10'!C12="","",'P10'!C12)</f>
        <v>SK</v>
      </c>
      <c r="E5" s="92">
        <f>IF('P10'!D12="","",'P10'!D12)</f>
        <v>34413</v>
      </c>
      <c r="F5" s="93" t="str">
        <f>IF('P10'!F12="","",'P10'!F12)</f>
        <v>Sarah Hovden Øvsthus</v>
      </c>
      <c r="G5" s="97">
        <f>IF('P10'!H12=0,"",'P10'!H12)</f>
        <v>74</v>
      </c>
      <c r="H5" s="97">
        <f>IF('P10'!I12=0,"",'P10'!I12)</f>
        <v>77</v>
      </c>
      <c r="I5" s="97">
        <f>IF('P10'!J12=0,"",'P10'!J12)</f>
        <v>-79</v>
      </c>
      <c r="J5" s="97">
        <f>IF('P10'!K12=0,"",'P10'!K12)</f>
        <v>96</v>
      </c>
      <c r="K5" s="97">
        <f>IF('P10'!L12=0,"",'P10'!L12)</f>
        <v>-99</v>
      </c>
      <c r="L5" s="97">
        <f>IF('P10'!M12=0,"",'P10'!M12)</f>
        <v>-100</v>
      </c>
      <c r="M5" s="97">
        <f>IF('P10'!N12=0,"",'P10'!N12)</f>
        <v>77</v>
      </c>
      <c r="N5" s="97">
        <f>IF('P10'!O12=0,"",'P10'!O12)</f>
        <v>96</v>
      </c>
      <c r="O5" s="97">
        <f>IF('P10'!P12=0,"",'P10'!P12)</f>
        <v>173</v>
      </c>
      <c r="P5" s="94">
        <f>IF('P10'!Q12=0,"",'P10'!Q12)</f>
        <v>263.68942047867631</v>
      </c>
    </row>
    <row r="6" spans="1:16" s="99" customFormat="1" ht="18.75" x14ac:dyDescent="0.3">
      <c r="A6" s="90">
        <v>2</v>
      </c>
      <c r="B6" s="91">
        <f>IF('P10'!A17="","",'P10'!A17)</f>
        <v>58</v>
      </c>
      <c r="C6" s="94">
        <f>IF('P10'!B17="","",'P10'!B17)</f>
        <v>53.74</v>
      </c>
      <c r="D6" s="91" t="str">
        <f>IF('P10'!C17="","",'P10'!C17)</f>
        <v>SK</v>
      </c>
      <c r="E6" s="92">
        <f>IF('P10'!D17="","",'P10'!D17)</f>
        <v>35320</v>
      </c>
      <c r="F6" s="93" t="str">
        <f>IF('P10'!F17="","",'P10'!F17)</f>
        <v>Rebekka Tao Jacobsen</v>
      </c>
      <c r="G6" s="97">
        <f>IF('P10'!H17=0,"",'P10'!H17)</f>
        <v>72</v>
      </c>
      <c r="H6" s="97">
        <f>IF('P10'!I17=0,"",'P10'!I17)</f>
        <v>74</v>
      </c>
      <c r="I6" s="97">
        <f>IF('P10'!J17=0,"",'P10'!J17)</f>
        <v>75</v>
      </c>
      <c r="J6" s="97">
        <f>IF('P10'!K17=0,"",'P10'!K17)</f>
        <v>92</v>
      </c>
      <c r="K6" s="97">
        <f>IF('P10'!L17=0,"",'P10'!L17)</f>
        <v>96</v>
      </c>
      <c r="L6" s="97">
        <f>IF('P10'!M17=0,"",'P10'!M17)</f>
        <v>-100</v>
      </c>
      <c r="M6" s="97">
        <f>IF('P10'!N17=0,"",'P10'!N17)</f>
        <v>75</v>
      </c>
      <c r="N6" s="97">
        <f>IF('P10'!O17=0,"",'P10'!O17)</f>
        <v>96</v>
      </c>
      <c r="O6" s="97">
        <f>IF('P10'!P17=0,"",'P10'!P17)</f>
        <v>171</v>
      </c>
      <c r="P6" s="94">
        <f>IF('P10'!Q17=0,"",'P10'!Q17)</f>
        <v>255.11596914479105</v>
      </c>
    </row>
    <row r="7" spans="1:16" s="99" customFormat="1" ht="18.75" x14ac:dyDescent="0.3">
      <c r="A7" s="90">
        <v>3</v>
      </c>
      <c r="B7" s="91">
        <f>IF('P10'!A9="","",'P10'!A9)</f>
        <v>69</v>
      </c>
      <c r="C7" s="94">
        <f>IF('P10'!B9="","",'P10'!B9)</f>
        <v>63.38</v>
      </c>
      <c r="D7" s="91" t="str">
        <f>IF('P10'!C9="","",'P10'!C9)</f>
        <v>SK</v>
      </c>
      <c r="E7" s="92">
        <f>IF('P10'!D9="","",'P10'!D9)</f>
        <v>33735</v>
      </c>
      <c r="F7" s="93" t="str">
        <f>IF('P10'!F9="","",'P10'!F9)</f>
        <v>Marit Årdalsbakke</v>
      </c>
      <c r="G7" s="97">
        <f>IF('P10'!H9=0,"",'P10'!H9)</f>
        <v>81</v>
      </c>
      <c r="H7" s="97">
        <f>IF('P10'!I9=0,"",'P10'!I9)</f>
        <v>86</v>
      </c>
      <c r="I7" s="97">
        <f>IF('P10'!J9=0,"",'P10'!J9)</f>
        <v>-88</v>
      </c>
      <c r="J7" s="97">
        <f>IF('P10'!K9=0,"",'P10'!K9)</f>
        <v>96</v>
      </c>
      <c r="K7" s="97">
        <f>IF('P10'!L9=0,"",'P10'!L9)</f>
        <v>101</v>
      </c>
      <c r="L7" s="97">
        <f>IF('P10'!M9=0,"",'P10'!M9)</f>
        <v>-103</v>
      </c>
      <c r="M7" s="97">
        <f>IF('P10'!N9=0,"",'P10'!N9)</f>
        <v>86</v>
      </c>
      <c r="N7" s="97">
        <f>IF('P10'!O9=0,"",'P10'!O9)</f>
        <v>101</v>
      </c>
      <c r="O7" s="97">
        <f>IF('P10'!P9=0,"",'P10'!P9)</f>
        <v>187</v>
      </c>
      <c r="P7" s="94">
        <f>IF('P10'!Q9=0,"",'P10'!Q9)</f>
        <v>247.51819768722402</v>
      </c>
    </row>
    <row r="8" spans="1:16" s="99" customFormat="1" ht="18.75" x14ac:dyDescent="0.3">
      <c r="A8" s="90">
        <v>4</v>
      </c>
      <c r="B8" s="91">
        <f>IF('P10'!A10="","",'P10'!A10)</f>
        <v>58</v>
      </c>
      <c r="C8" s="94">
        <f>IF('P10'!B10="","",'P10'!B10)</f>
        <v>57.78</v>
      </c>
      <c r="D8" s="91" t="str">
        <f>IF('P10'!C10="","",'P10'!C10)</f>
        <v>SK</v>
      </c>
      <c r="E8" s="92">
        <f>IF('P10'!D10="","",'P10'!D10)</f>
        <v>33830</v>
      </c>
      <c r="F8" s="93" t="str">
        <f>IF('P10'!F10="","",'P10'!F10)</f>
        <v>Sol Anette Waaler</v>
      </c>
      <c r="G8" s="97">
        <f>IF('P10'!H10=0,"",'P10'!H10)</f>
        <v>74</v>
      </c>
      <c r="H8" s="97">
        <f>IF('P10'!I10=0,"",'P10'!I10)</f>
        <v>76</v>
      </c>
      <c r="I8" s="97">
        <f>IF('P10'!J10=0,"",'P10'!J10)</f>
        <v>-78</v>
      </c>
      <c r="J8" s="97">
        <f>IF('P10'!K10=0,"",'P10'!K10)</f>
        <v>95</v>
      </c>
      <c r="K8" s="97">
        <f>IF('P10'!L10=0,"",'P10'!L10)</f>
        <v>99</v>
      </c>
      <c r="L8" s="97">
        <f>IF('P10'!M10=0,"",'P10'!M10)</f>
        <v>-102</v>
      </c>
      <c r="M8" s="97">
        <f>IF('P10'!N10=0,"",'P10'!N10)</f>
        <v>76</v>
      </c>
      <c r="N8" s="97">
        <f>IF('P10'!O10=0,"",'P10'!O10)</f>
        <v>99</v>
      </c>
      <c r="O8" s="97">
        <f>IF('P10'!P10=0,"",'P10'!P10)</f>
        <v>175</v>
      </c>
      <c r="P8" s="94">
        <f>IF('P10'!Q10=0,"",'P10'!Q10)</f>
        <v>247.06447075754318</v>
      </c>
    </row>
    <row r="9" spans="1:16" s="99" customFormat="1" ht="18.75" x14ac:dyDescent="0.3">
      <c r="A9" s="90">
        <v>5</v>
      </c>
      <c r="B9" s="91">
        <f>IF('P10'!A14="","",'P10'!A14)</f>
        <v>63</v>
      </c>
      <c r="C9" s="94">
        <f>IF('P10'!B14="","",'P10'!B14)</f>
        <v>61.06</v>
      </c>
      <c r="D9" s="91" t="str">
        <f>IF('P10'!C14="","",'P10'!C14)</f>
        <v>SK</v>
      </c>
      <c r="E9" s="92">
        <f>IF('P10'!D14="","",'P10'!D14)</f>
        <v>32737</v>
      </c>
      <c r="F9" s="93" t="str">
        <f>IF('P10'!F14="","",'P10'!F14)</f>
        <v>Ine Andersson</v>
      </c>
      <c r="G9" s="97">
        <f>IF('P10'!H14=0,"",'P10'!H14)</f>
        <v>78</v>
      </c>
      <c r="H9" s="97">
        <f>IF('P10'!I14=0,"",'P10'!I14)</f>
        <v>-82</v>
      </c>
      <c r="I9" s="97" t="str">
        <f>IF('P10'!J14=0,"",'P10'!J14)</f>
        <v>-</v>
      </c>
      <c r="J9" s="97">
        <f>IF('P10'!K14=0,"",'P10'!K14)</f>
        <v>98</v>
      </c>
      <c r="K9" s="97">
        <f>IF('P10'!L14=0,"",'P10'!L14)</f>
        <v>102</v>
      </c>
      <c r="L9" s="97">
        <f>IF('P10'!M14=0,"",'P10'!M14)</f>
        <v>-109</v>
      </c>
      <c r="M9" s="97">
        <f>IF('P10'!N14=0,"",'P10'!N14)</f>
        <v>78</v>
      </c>
      <c r="N9" s="97">
        <f>IF('P10'!O14=0,"",'P10'!O14)</f>
        <v>102</v>
      </c>
      <c r="O9" s="97">
        <f>IF('P10'!P14=0,"",'P10'!P14)</f>
        <v>180</v>
      </c>
      <c r="P9" s="94">
        <f>IF('P10'!Q14=0,"",'P10'!Q14)</f>
        <v>244.33168675246341</v>
      </c>
    </row>
    <row r="10" spans="1:16" s="99" customFormat="1" ht="18.75" x14ac:dyDescent="0.3">
      <c r="A10" s="90">
        <v>6</v>
      </c>
      <c r="B10" s="91">
        <f>IF('P10'!A16="","",'P10'!A16)</f>
        <v>69</v>
      </c>
      <c r="C10" s="94">
        <f>IF('P10'!B16="","",'P10'!B16)</f>
        <v>66.86</v>
      </c>
      <c r="D10" s="91" t="str">
        <f>IF('P10'!C16="","",'P10'!C16)</f>
        <v>SK</v>
      </c>
      <c r="E10" s="92">
        <f>IF('P10'!D16="","",'P10'!D16)</f>
        <v>33690</v>
      </c>
      <c r="F10" s="93" t="str">
        <f>IF('P10'!F16="","",'P10'!F16)</f>
        <v>Janne Skorpen Knudsen</v>
      </c>
      <c r="G10" s="97">
        <f>IF('P10'!H16=0,"",'P10'!H16)</f>
        <v>75</v>
      </c>
      <c r="H10" s="97">
        <f>IF('P10'!I16=0,"",'P10'!I16)</f>
        <v>78</v>
      </c>
      <c r="I10" s="97">
        <f>IF('P10'!J16=0,"",'P10'!J16)</f>
        <v>-81</v>
      </c>
      <c r="J10" s="97">
        <f>IF('P10'!K16=0,"",'P10'!K16)</f>
        <v>95</v>
      </c>
      <c r="K10" s="97">
        <f>IF('P10'!L16=0,"",'P10'!L16)</f>
        <v>101</v>
      </c>
      <c r="L10" s="97">
        <f>IF('P10'!M16=0,"",'P10'!M16)</f>
        <v>-105</v>
      </c>
      <c r="M10" s="97">
        <f>IF('P10'!N16=0,"",'P10'!N16)</f>
        <v>78</v>
      </c>
      <c r="N10" s="97">
        <f>IF('P10'!O16=0,"",'P10'!O16)</f>
        <v>101</v>
      </c>
      <c r="O10" s="97">
        <f>IF('P10'!P16=0,"",'P10'!P16)</f>
        <v>179</v>
      </c>
      <c r="P10" s="94">
        <f>IF('P10'!Q16=0,"",'P10'!Q16)</f>
        <v>228.95797518344494</v>
      </c>
    </row>
    <row r="11" spans="1:16" s="99" customFormat="1" ht="18.75" x14ac:dyDescent="0.3">
      <c r="A11" s="90">
        <v>7</v>
      </c>
      <c r="B11" s="91">
        <f>IF('P9'!A14="","",'P9'!A14)</f>
        <v>53</v>
      </c>
      <c r="C11" s="94">
        <f>IF('P9'!B14="","",'P9'!B14)</f>
        <v>52.96</v>
      </c>
      <c r="D11" s="91" t="str">
        <f>IF('P9'!C14="","",'P9'!C14)</f>
        <v>SK</v>
      </c>
      <c r="E11" s="92">
        <f>IF('P9'!D14="","",'P9'!D14)</f>
        <v>33955</v>
      </c>
      <c r="F11" s="93" t="str">
        <f>IF('P9'!F14="","",'P9'!F14)</f>
        <v>Sandra Trædal</v>
      </c>
      <c r="G11" s="97">
        <f>IF('P9'!H14=0,"",'P9'!H14)</f>
        <v>-62</v>
      </c>
      <c r="H11" s="97">
        <f>IF('P9'!I14=0,"",'P9'!I14)</f>
        <v>-62</v>
      </c>
      <c r="I11" s="97">
        <f>IF('P9'!J14=0,"",'P9'!J14)</f>
        <v>62</v>
      </c>
      <c r="J11" s="97">
        <f>IF('P9'!K14=0,"",'P9'!K14)</f>
        <v>82</v>
      </c>
      <c r="K11" s="97">
        <f>IF('P9'!L14=0,"",'P9'!L14)</f>
        <v>85</v>
      </c>
      <c r="L11" s="97">
        <f>IF('P9'!M14=0,"",'P9'!M14)</f>
        <v>87</v>
      </c>
      <c r="M11" s="97">
        <f>IF('P9'!N14=0,"",'P9'!N14)</f>
        <v>62</v>
      </c>
      <c r="N11" s="97">
        <f>IF('P9'!O14=0,"",'P9'!O14)</f>
        <v>87</v>
      </c>
      <c r="O11" s="97">
        <f>IF('P9'!P14=0,"",'P9'!P14)</f>
        <v>149</v>
      </c>
      <c r="P11" s="94">
        <f>IF('P9'!Q14=0,"",'P9'!Q14)</f>
        <v>224.89411091271666</v>
      </c>
    </row>
    <row r="12" spans="1:16" s="99" customFormat="1" ht="18.75" x14ac:dyDescent="0.3">
      <c r="A12" s="90">
        <v>8</v>
      </c>
      <c r="B12" s="91">
        <f>IF('P9'!A9="","",'P9'!A9)</f>
        <v>69</v>
      </c>
      <c r="C12" s="94">
        <f>IF('P9'!B9="","",'P9'!B9)</f>
        <v>64.92</v>
      </c>
      <c r="D12" s="91" t="str">
        <f>IF('P9'!C9="","",'P9'!C9)</f>
        <v>SK</v>
      </c>
      <c r="E12" s="92">
        <f>IF('P9'!D9="","",'P9'!D9)</f>
        <v>32946</v>
      </c>
      <c r="F12" s="93" t="str">
        <f>IF('P9'!F9="","",'P9'!F9)</f>
        <v>Mari Rotmo</v>
      </c>
      <c r="G12" s="97">
        <f>IF('P9'!H9=0,"",'P9'!H9)</f>
        <v>-71</v>
      </c>
      <c r="H12" s="97">
        <f>IF('P9'!I9=0,"",'P9'!I9)</f>
        <v>73</v>
      </c>
      <c r="I12" s="97">
        <f>IF('P9'!J9=0,"",'P9'!J9)</f>
        <v>-75</v>
      </c>
      <c r="J12" s="97">
        <f>IF('P9'!K9=0,"",'P9'!K9)</f>
        <v>92</v>
      </c>
      <c r="K12" s="97">
        <f>IF('P9'!L9=0,"",'P9'!L9)</f>
        <v>-95</v>
      </c>
      <c r="L12" s="97">
        <f>IF('P9'!M9=0,"",'P9'!M9)</f>
        <v>95</v>
      </c>
      <c r="M12" s="97">
        <f>IF('P9'!N9=0,"",'P9'!N9)</f>
        <v>73</v>
      </c>
      <c r="N12" s="97">
        <f>IF('P9'!O9=0,"",'P9'!O9)</f>
        <v>95</v>
      </c>
      <c r="O12" s="97">
        <f>IF('P9'!P9=0,"",'P9'!P9)</f>
        <v>168</v>
      </c>
      <c r="P12" s="94">
        <f>IF('P9'!Q9=0,"",'P9'!Q9)</f>
        <v>218.91714975504374</v>
      </c>
    </row>
    <row r="13" spans="1:16" s="99" customFormat="1" ht="18.75" x14ac:dyDescent="0.3">
      <c r="A13" s="90">
        <v>9</v>
      </c>
      <c r="B13" s="91">
        <f>IF('P9'!A12="","",'P9'!A12)</f>
        <v>90</v>
      </c>
      <c r="C13" s="94">
        <f>IF('P9'!B12="","",'P9'!B12)</f>
        <v>75.86</v>
      </c>
      <c r="D13" s="91" t="str">
        <f>IF('P9'!C12="","",'P9'!C12)</f>
        <v>SK</v>
      </c>
      <c r="E13" s="92">
        <f>IF('P9'!D12="","",'P9'!D12)</f>
        <v>31365</v>
      </c>
      <c r="F13" s="93" t="str">
        <f>IF('P9'!F12="","",'P9'!F12)</f>
        <v>Marianne Hasfjord</v>
      </c>
      <c r="G13" s="97">
        <f>IF('P9'!H12=0,"",'P9'!H12)</f>
        <v>72</v>
      </c>
      <c r="H13" s="97">
        <f>IF('P9'!I12=0,"",'P9'!I12)</f>
        <v>76</v>
      </c>
      <c r="I13" s="97">
        <f>IF('P9'!J12=0,"",'P9'!J12)</f>
        <v>-79</v>
      </c>
      <c r="J13" s="97">
        <f>IF('P9'!K12=0,"",'P9'!K12)</f>
        <v>100</v>
      </c>
      <c r="K13" s="97">
        <f>IF('P9'!L12=0,"",'P9'!L12)</f>
        <v>103</v>
      </c>
      <c r="L13" s="97">
        <f>IF('P9'!M12=0,"",'P9'!M12)</f>
        <v>-106</v>
      </c>
      <c r="M13" s="97">
        <f>IF('P9'!N12=0,"",'P9'!N12)</f>
        <v>76</v>
      </c>
      <c r="N13" s="97">
        <f>IF('P9'!O12=0,"",'P9'!O12)</f>
        <v>103</v>
      </c>
      <c r="O13" s="97">
        <f>IF('P9'!P12=0,"",'P9'!P12)</f>
        <v>179</v>
      </c>
      <c r="P13" s="94">
        <f>IF('P9'!Q12=0,"",'P9'!Q12)</f>
        <v>213.05021350537751</v>
      </c>
    </row>
    <row r="14" spans="1:16" s="99" customFormat="1" ht="18.75" x14ac:dyDescent="0.3">
      <c r="A14" s="90">
        <v>10</v>
      </c>
      <c r="B14" s="91">
        <f>IF('P6'!A20="","",'P6'!A20)</f>
        <v>53</v>
      </c>
      <c r="C14" s="94">
        <f>IF('P6'!B20="","",'P6'!B20)</f>
        <v>51.08</v>
      </c>
      <c r="D14" s="91" t="str">
        <f>IF('P6'!C20="","",'P6'!C20)</f>
        <v>UK</v>
      </c>
      <c r="E14" s="92">
        <f>IF('P6'!D20="","",'P6'!D20)</f>
        <v>36561</v>
      </c>
      <c r="F14" s="93" t="str">
        <f>IF('P6'!F20="","",'P6'!F20)</f>
        <v>Tiril Boge</v>
      </c>
      <c r="G14" s="97">
        <f>IF('P6'!H20=0,"",'P6'!H20)</f>
        <v>54</v>
      </c>
      <c r="H14" s="97">
        <f>IF('P6'!I20=0,"",'P6'!I20)</f>
        <v>57</v>
      </c>
      <c r="I14" s="97">
        <f>IF('P6'!J20=0,"",'P6'!J20)</f>
        <v>60</v>
      </c>
      <c r="J14" s="97">
        <f>IF('P6'!K20=0,"",'P6'!K20)</f>
        <v>68</v>
      </c>
      <c r="K14" s="97">
        <f>IF('P6'!L20=0,"",'P6'!L20)</f>
        <v>71</v>
      </c>
      <c r="L14" s="97">
        <f>IF('P6'!M20=0,"",'P6'!M20)</f>
        <v>74</v>
      </c>
      <c r="M14" s="97">
        <f>IF('P6'!N20=0,"",'P6'!N20)</f>
        <v>60</v>
      </c>
      <c r="N14" s="97">
        <f>IF('P6'!O20=0,"",'P6'!O20)</f>
        <v>74</v>
      </c>
      <c r="O14" s="97">
        <f>IF('P6'!P20=0,"",'P6'!P20)</f>
        <v>134</v>
      </c>
      <c r="P14" s="94">
        <f>IF('P6'!Q20=0,"",'P6'!Q20)</f>
        <v>208.30128589751698</v>
      </c>
    </row>
    <row r="15" spans="1:16" s="99" customFormat="1" ht="18.75" x14ac:dyDescent="0.3">
      <c r="A15" s="90">
        <v>11</v>
      </c>
      <c r="B15" s="91">
        <f>IF('P10'!A15="","",'P10'!A15)</f>
        <v>90</v>
      </c>
      <c r="C15" s="94">
        <f>IF('P10'!B15="","",'P10'!B15)</f>
        <v>78.180000000000007</v>
      </c>
      <c r="D15" s="91" t="str">
        <f>IF('P10'!C15="","",'P10'!C15)</f>
        <v>SK</v>
      </c>
      <c r="E15" s="92">
        <f>IF('P10'!D15="","",'P10'!D15)</f>
        <v>34500</v>
      </c>
      <c r="F15" s="93" t="str">
        <f>IF('P10'!F15="","",'P10'!F15)</f>
        <v>Martine Halvorsen Sønju</v>
      </c>
      <c r="G15" s="97">
        <f>IF('P10'!H15=0,"",'P10'!H15)</f>
        <v>75</v>
      </c>
      <c r="H15" s="97">
        <f>IF('P10'!I15=0,"",'P10'!I15)</f>
        <v>78</v>
      </c>
      <c r="I15" s="97">
        <f>IF('P10'!J15=0,"",'P10'!J15)</f>
        <v>81</v>
      </c>
      <c r="J15" s="97">
        <f>IF('P10'!K15=0,"",'P10'!K15)</f>
        <v>90</v>
      </c>
      <c r="K15" s="97">
        <f>IF('P10'!L15=0,"",'P10'!L15)</f>
        <v>93</v>
      </c>
      <c r="L15" s="97">
        <f>IF('P10'!M15=0,"",'P10'!M15)</f>
        <v>96</v>
      </c>
      <c r="M15" s="97">
        <f>IF('P10'!N15=0,"",'P10'!N15)</f>
        <v>81</v>
      </c>
      <c r="N15" s="97">
        <f>IF('P10'!O15=0,"",'P10'!O15)</f>
        <v>96</v>
      </c>
      <c r="O15" s="97">
        <f>IF('P10'!P15=0,"",'P10'!P15)</f>
        <v>177</v>
      </c>
      <c r="P15" s="94">
        <f>IF('P10'!Q15=0,"",'P10'!Q15)</f>
        <v>207.4625444881562</v>
      </c>
    </row>
    <row r="16" spans="1:16" s="99" customFormat="1" ht="18.75" x14ac:dyDescent="0.3">
      <c r="A16" s="90">
        <v>12</v>
      </c>
      <c r="B16" s="91">
        <f>IF('P9'!A11="","",'P9'!A11)</f>
        <v>58</v>
      </c>
      <c r="C16" s="94">
        <f>IF('P9'!B11="","",'P9'!B11)</f>
        <v>56.08</v>
      </c>
      <c r="D16" s="91" t="str">
        <f>IF('P9'!C11="","",'P9'!C11)</f>
        <v>UK</v>
      </c>
      <c r="E16" s="92">
        <f>IF('P9'!D11="","",'P9'!D11)</f>
        <v>36902</v>
      </c>
      <c r="F16" s="93" t="str">
        <f>IF('P9'!F11="","",'P9'!F11)</f>
        <v>Helene Skuggedal</v>
      </c>
      <c r="G16" s="97">
        <f>IF('P9'!H11=0,"",'P9'!H11)</f>
        <v>52</v>
      </c>
      <c r="H16" s="97">
        <f>IF('P9'!I11=0,"",'P9'!I11)</f>
        <v>-55</v>
      </c>
      <c r="I16" s="97">
        <f>IF('P9'!J11=0,"",'P9'!J11)</f>
        <v>57</v>
      </c>
      <c r="J16" s="97">
        <f>IF('P9'!K11=0,"",'P9'!K11)</f>
        <v>75</v>
      </c>
      <c r="K16" s="97">
        <f>IF('P9'!L11=0,"",'P9'!L11)</f>
        <v>79</v>
      </c>
      <c r="L16" s="97">
        <f>IF('P9'!M11=0,"",'P9'!M11)</f>
        <v>-82</v>
      </c>
      <c r="M16" s="97">
        <f>IF('P9'!N11=0,"",'P9'!N11)</f>
        <v>57</v>
      </c>
      <c r="N16" s="97">
        <f>IF('P9'!O11=0,"",'P9'!O11)</f>
        <v>79</v>
      </c>
      <c r="O16" s="97">
        <f>IF('P9'!P11=0,"",'P9'!P11)</f>
        <v>136</v>
      </c>
      <c r="P16" s="94">
        <f>IF('P9'!Q11=0,"",'P9'!Q11)</f>
        <v>196.32290053587855</v>
      </c>
    </row>
    <row r="17" spans="1:16" s="99" customFormat="1" ht="18.75" x14ac:dyDescent="0.3">
      <c r="A17" s="90">
        <v>13</v>
      </c>
      <c r="B17" s="91">
        <f>IF('P9'!A16="","",'P9'!A16)</f>
        <v>53</v>
      </c>
      <c r="C17" s="94">
        <f>IF('P9'!B16="","",'P9'!B16)</f>
        <v>52.5</v>
      </c>
      <c r="D17" s="91" t="str">
        <f>IF('P9'!C16="","",'P9'!C16)</f>
        <v>SK</v>
      </c>
      <c r="E17" s="92">
        <f>IF('P9'!D16="","",'P9'!D16)</f>
        <v>32674</v>
      </c>
      <c r="F17" s="93" t="str">
        <f>IF('P9'!F16="","",'P9'!F16)</f>
        <v>Hilde Svalheim Markussen</v>
      </c>
      <c r="G17" s="97">
        <f>IF('P9'!H16=0,"",'P9'!H16)</f>
        <v>54</v>
      </c>
      <c r="H17" s="97">
        <f>IF('P9'!I16=0,"",'P9'!I16)</f>
        <v>-56</v>
      </c>
      <c r="I17" s="97">
        <f>IF('P9'!J16=0,"",'P9'!J16)</f>
        <v>56</v>
      </c>
      <c r="J17" s="97">
        <f>IF('P9'!K16=0,"",'P9'!K16)</f>
        <v>70</v>
      </c>
      <c r="K17" s="97">
        <f>IF('P9'!L16=0,"",'P9'!L16)</f>
        <v>73</v>
      </c>
      <c r="L17" s="97">
        <f>IF('P9'!M16=0,"",'P9'!M16)</f>
        <v>-75</v>
      </c>
      <c r="M17" s="97">
        <f>IF('P9'!N16=0,"",'P9'!N16)</f>
        <v>56</v>
      </c>
      <c r="N17" s="97">
        <f>IF('P9'!O16=0,"",'P9'!O16)</f>
        <v>73</v>
      </c>
      <c r="O17" s="97">
        <f>IF('P9'!P16=0,"",'P9'!P16)</f>
        <v>129</v>
      </c>
      <c r="P17" s="94">
        <f>IF('P9'!Q16=0,"",'P9'!Q16)</f>
        <v>196.07821536252169</v>
      </c>
    </row>
    <row r="18" spans="1:16" s="99" customFormat="1" ht="18.75" x14ac:dyDescent="0.3">
      <c r="A18" s="90">
        <v>14</v>
      </c>
      <c r="B18" s="91">
        <f>IF('P9'!A10="","",'P9'!A10)</f>
        <v>75</v>
      </c>
      <c r="C18" s="94">
        <f>IF('P9'!B10="","",'P9'!B10)</f>
        <v>71.06</v>
      </c>
      <c r="D18" s="91" t="str">
        <f>IF('P9'!C10="","",'P9'!C10)</f>
        <v>SK</v>
      </c>
      <c r="E18" s="92">
        <f>IF('P9'!D10="","",'P9'!D10)</f>
        <v>32694</v>
      </c>
      <c r="F18" s="93" t="str">
        <f>IF('P9'!F10="","",'P9'!F10)</f>
        <v>Mariel Rørstadbotnen</v>
      </c>
      <c r="G18" s="97">
        <f>IF('P9'!H10=0,"",'P9'!H10)</f>
        <v>62</v>
      </c>
      <c r="H18" s="97">
        <f>IF('P9'!I10=0,"",'P9'!I10)</f>
        <v>66</v>
      </c>
      <c r="I18" s="97">
        <f>IF('P9'!J10=0,"",'P9'!J10)</f>
        <v>68</v>
      </c>
      <c r="J18" s="97">
        <f>IF('P9'!K10=0,"",'P9'!K10)</f>
        <v>83</v>
      </c>
      <c r="K18" s="97">
        <f>IF('P9'!L10=0,"",'P9'!L10)</f>
        <v>-88</v>
      </c>
      <c r="L18" s="97">
        <f>IF('P9'!M10=0,"",'P9'!M10)</f>
        <v>-88</v>
      </c>
      <c r="M18" s="97">
        <f>IF('P9'!N10=0,"",'P9'!N10)</f>
        <v>68</v>
      </c>
      <c r="N18" s="97">
        <f>IF('P9'!O10=0,"",'P9'!O10)</f>
        <v>83</v>
      </c>
      <c r="O18" s="97">
        <f>IF('P9'!P10=0,"",'P9'!P10)</f>
        <v>151</v>
      </c>
      <c r="P18" s="94">
        <f>IF('P9'!Q10=0,"",'P9'!Q10)</f>
        <v>186.25964181189838</v>
      </c>
    </row>
    <row r="19" spans="1:16" s="99" customFormat="1" ht="18.75" x14ac:dyDescent="0.3">
      <c r="A19" s="90">
        <v>15</v>
      </c>
      <c r="B19" s="91">
        <f>IF('P3'!A11="","",'P3'!A11)</f>
        <v>69</v>
      </c>
      <c r="C19" s="94">
        <f>IF('P3'!B11="","",'P3'!B11)</f>
        <v>67.28</v>
      </c>
      <c r="D19" s="91" t="str">
        <f>IF('P3'!C11="","",'P3'!C11)</f>
        <v>JK</v>
      </c>
      <c r="E19" s="92">
        <f>IF('P3'!D11="","",'P3'!D11)</f>
        <v>35567</v>
      </c>
      <c r="F19" s="93" t="str">
        <f>IF('P3'!F11="","",'P3'!F11)</f>
        <v>Cecilie Nybru</v>
      </c>
      <c r="G19" s="97">
        <f>IF('P3'!H11=0,"",'P3'!H11)</f>
        <v>60</v>
      </c>
      <c r="H19" s="97">
        <f>IF('P3'!I11=0,"",'P3'!I11)</f>
        <v>65</v>
      </c>
      <c r="I19" s="97">
        <f>IF('P3'!J11=0,"",'P3'!J11)</f>
        <v>68</v>
      </c>
      <c r="J19" s="97">
        <f>IF('P3'!K11=0,"",'P3'!K11)</f>
        <v>73</v>
      </c>
      <c r="K19" s="97">
        <f>IF('P3'!L11=0,"",'P3'!L11)</f>
        <v>78</v>
      </c>
      <c r="L19" s="97">
        <f>IF('P3'!M11=0,"",'P3'!M11)</f>
        <v>-82</v>
      </c>
      <c r="M19" s="97">
        <f>IF('P3'!N11=0,"",'P3'!N11)</f>
        <v>68</v>
      </c>
      <c r="N19" s="97">
        <f>IF('P3'!O11=0,"",'P3'!O11)</f>
        <v>78</v>
      </c>
      <c r="O19" s="97">
        <f>IF('P3'!P11=0,"",'P3'!P11)</f>
        <v>146</v>
      </c>
      <c r="P19" s="94">
        <f>IF('P3'!Q11=0,"",'P3'!Q11)</f>
        <v>186.02771920737416</v>
      </c>
    </row>
    <row r="20" spans="1:16" s="99" customFormat="1" ht="18.75" x14ac:dyDescent="0.3">
      <c r="A20" s="90">
        <v>16</v>
      </c>
      <c r="B20" s="91">
        <f>IF('P10'!A11="","",'P10'!A11)</f>
        <v>69</v>
      </c>
      <c r="C20" s="94">
        <f>IF('P10'!B11="","",'P10'!B11)</f>
        <v>64.88</v>
      </c>
      <c r="D20" s="91" t="str">
        <f>IF('P10'!C11="","",'P10'!C11)</f>
        <v>UK</v>
      </c>
      <c r="E20" s="92">
        <f>IF('P10'!D11="","",'P10'!D11)</f>
        <v>36912</v>
      </c>
      <c r="F20" s="93" t="str">
        <f>IF('P10'!F11="","",'P10'!F11)</f>
        <v>Sofie Prytz Løwer</v>
      </c>
      <c r="G20" s="97">
        <f>IF('P10'!H11=0,"",'P10'!H11)</f>
        <v>-60</v>
      </c>
      <c r="H20" s="97">
        <f>IF('P10'!I11=0,"",'P10'!I11)</f>
        <v>60</v>
      </c>
      <c r="I20" s="97">
        <f>IF('P10'!J11=0,"",'P10'!J11)</f>
        <v>63</v>
      </c>
      <c r="J20" s="97">
        <f>IF('P10'!K11=0,"",'P10'!K11)</f>
        <v>70</v>
      </c>
      <c r="K20" s="97">
        <f>IF('P10'!L11=0,"",'P10'!L11)</f>
        <v>74</v>
      </c>
      <c r="L20" s="97">
        <f>IF('P10'!M11=0,"",'P10'!M11)</f>
        <v>78</v>
      </c>
      <c r="M20" s="97">
        <f>IF('P10'!N11=0,"",'P10'!N11)</f>
        <v>63</v>
      </c>
      <c r="N20" s="97">
        <f>IF('P10'!O11=0,"",'P10'!O11)</f>
        <v>78</v>
      </c>
      <c r="O20" s="97">
        <f>IF('P10'!P11=0,"",'P10'!P11)</f>
        <v>141</v>
      </c>
      <c r="P20" s="94">
        <f>IF('P10'!Q11=0,"",'P10'!Q11)</f>
        <v>183.80682038490215</v>
      </c>
    </row>
    <row r="21" spans="1:16" s="99" customFormat="1" ht="18.75" x14ac:dyDescent="0.3">
      <c r="A21" s="90">
        <v>17</v>
      </c>
      <c r="B21" s="91">
        <f>IF('P7'!A10="","",'P7'!A10)</f>
        <v>69</v>
      </c>
      <c r="C21" s="94">
        <f>IF('P7'!B10="","",'P7'!B10)</f>
        <v>64.900000000000006</v>
      </c>
      <c r="D21" s="91" t="str">
        <f>IF('P7'!C10="","",'P7'!C10)</f>
        <v>"UK"</v>
      </c>
      <c r="E21" s="92">
        <f>IF('P7'!D10="","",'P7'!D10)</f>
        <v>36778</v>
      </c>
      <c r="F21" s="93" t="str">
        <f>IF('P7'!F10="","",'P7'!F10)</f>
        <v>Solveig Helene Smistad</v>
      </c>
      <c r="G21" s="97">
        <f>IF('P7'!H10=0,"",'P7'!H10)</f>
        <v>55</v>
      </c>
      <c r="H21" s="97">
        <f>IF('P7'!I10=0,"",'P7'!I10)</f>
        <v>59</v>
      </c>
      <c r="I21" s="97">
        <f>IF('P7'!J10=0,"",'P7'!J10)</f>
        <v>-62</v>
      </c>
      <c r="J21" s="97">
        <f>IF('P7'!K10=0,"",'P7'!K10)</f>
        <v>65</v>
      </c>
      <c r="K21" s="97">
        <f>IF('P7'!L10=0,"",'P7'!L10)</f>
        <v>-69</v>
      </c>
      <c r="L21" s="97">
        <f>IF('P7'!M10=0,"",'P7'!M10)</f>
        <v>-69</v>
      </c>
      <c r="M21" s="97">
        <f>IF('P7'!N10=0,"",'P7'!N10)</f>
        <v>59</v>
      </c>
      <c r="N21" s="97">
        <f>IF('P7'!O10=0,"",'P7'!O10)</f>
        <v>65</v>
      </c>
      <c r="O21" s="97">
        <f>IF('P7'!P10=0,"",'P7'!P10)</f>
        <v>124</v>
      </c>
      <c r="P21" s="94">
        <f>IF('P7'!Q10=0,"",'P7'!Q10)</f>
        <v>173.70407973016978</v>
      </c>
    </row>
    <row r="22" spans="1:16" s="99" customFormat="1" ht="18.75" x14ac:dyDescent="0.3">
      <c r="A22" s="90">
        <v>18</v>
      </c>
      <c r="B22" s="91">
        <f>IF('P3'!A18="","",'P3'!A18)</f>
        <v>63</v>
      </c>
      <c r="C22" s="94">
        <f>IF('P3'!B18="","",'P3'!B18)</f>
        <v>62</v>
      </c>
      <c r="D22" s="91" t="str">
        <f>IF('P3'!C18="","",'P3'!C18)</f>
        <v>JK</v>
      </c>
      <c r="E22" s="92">
        <f>IF('P3'!D18="","",'P3'!D18)</f>
        <v>35607</v>
      </c>
      <c r="F22" s="93" t="str">
        <f>IF('P3'!F18="","",'P3'!F18)</f>
        <v>Serina Eikemo Kallevik</v>
      </c>
      <c r="G22" s="97">
        <f>IF('P3'!H18=0,"",'P3'!H18)</f>
        <v>50</v>
      </c>
      <c r="H22" s="97">
        <f>IF('P3'!I18=0,"",'P3'!I18)</f>
        <v>-55</v>
      </c>
      <c r="I22" s="97">
        <f>IF('P3'!J18=0,"",'P3'!J18)</f>
        <v>-57</v>
      </c>
      <c r="J22" s="97">
        <f>IF('P3'!K18=0,"",'P3'!K18)</f>
        <v>65</v>
      </c>
      <c r="K22" s="97">
        <f>IF('P3'!L18=0,"",'P3'!L18)</f>
        <v>70</v>
      </c>
      <c r="L22" s="97">
        <f>IF('P3'!M18=0,"",'P3'!M18)</f>
        <v>-74</v>
      </c>
      <c r="M22" s="97">
        <f>IF('P3'!N18=0,"",'P3'!N18)</f>
        <v>50</v>
      </c>
      <c r="N22" s="97">
        <f>IF('P3'!O18=0,"",'P3'!O18)</f>
        <v>70</v>
      </c>
      <c r="O22" s="97">
        <f>IF('P3'!P18=0,"",'P3'!P18)</f>
        <v>120</v>
      </c>
      <c r="P22" s="94">
        <f>IF('P3'!Q18=0,"",'P3'!Q18)</f>
        <v>161.19406056878734</v>
      </c>
    </row>
    <row r="23" spans="1:16" s="99" customFormat="1" ht="18.75" x14ac:dyDescent="0.3">
      <c r="A23" s="90">
        <v>19</v>
      </c>
      <c r="B23" s="91">
        <f>IF('P3'!A15="","",'P3'!A15)</f>
        <v>53</v>
      </c>
      <c r="C23" s="94">
        <f>IF('P3'!B15="","",'P3'!B15)</f>
        <v>50.72</v>
      </c>
      <c r="D23" s="91" t="str">
        <f>IF('P3'!C15="","",'P3'!C15)</f>
        <v>JK</v>
      </c>
      <c r="E23" s="92">
        <f>IF('P3'!D15="","",'P3'!D15)</f>
        <v>35766</v>
      </c>
      <c r="F23" s="93" t="str">
        <f>IF('P3'!F15="","",'P3'!F15)</f>
        <v>Alice Bråtveit Kirketeig</v>
      </c>
      <c r="G23" s="97">
        <f>IF('P3'!H15=0,"",'P3'!H15)</f>
        <v>-45</v>
      </c>
      <c r="H23" s="97">
        <f>IF('P3'!I15=0,"",'P3'!I15)</f>
        <v>-45</v>
      </c>
      <c r="I23" s="97">
        <f>IF('P3'!J15=0,"",'P3'!J15)</f>
        <v>45</v>
      </c>
      <c r="J23" s="97">
        <f>IF('P3'!K15=0,"",'P3'!K15)</f>
        <v>-55</v>
      </c>
      <c r="K23" s="97">
        <f>IF('P3'!L15=0,"",'P3'!L15)</f>
        <v>55</v>
      </c>
      <c r="L23" s="97">
        <f>IF('P3'!M15=0,"",'P3'!M15)</f>
        <v>-60</v>
      </c>
      <c r="M23" s="97">
        <f>IF('P3'!N15=0,"",'P3'!N15)</f>
        <v>45</v>
      </c>
      <c r="N23" s="97">
        <f>IF('P3'!O15=0,"",'P3'!O15)</f>
        <v>55</v>
      </c>
      <c r="O23" s="97">
        <f>IF('P3'!P15=0,"",'P3'!P15)</f>
        <v>100</v>
      </c>
      <c r="P23" s="94">
        <f>IF('P3'!Q15=0,"",'P3'!Q15)</f>
        <v>156.36613544155574</v>
      </c>
    </row>
    <row r="24" spans="1:16" s="99" customFormat="1" ht="18.75" x14ac:dyDescent="0.3">
      <c r="A24" s="90">
        <v>20</v>
      </c>
      <c r="B24" s="91">
        <f>IF('P3'!A13="","",'P3'!A13)</f>
        <v>63</v>
      </c>
      <c r="C24" s="94">
        <f>IF('P3'!B13="","",'P3'!B13)</f>
        <v>59.68</v>
      </c>
      <c r="D24" s="91" t="str">
        <f>IF('P3'!C13="","",'P3'!C13)</f>
        <v>UK</v>
      </c>
      <c r="E24" s="92">
        <f>IF('P3'!D13="","",'P3'!D13)</f>
        <v>36931</v>
      </c>
      <c r="F24" s="93" t="str">
        <f>IF('P3'!F13="","",'P3'!F13)</f>
        <v>Hedda Hauge Aasgård</v>
      </c>
      <c r="G24" s="97">
        <f>IF('P3'!H13=0,"",'P3'!H13)</f>
        <v>40</v>
      </c>
      <c r="H24" s="97">
        <f>IF('P3'!I13=0,"",'P3'!I13)</f>
        <v>43</v>
      </c>
      <c r="I24" s="97">
        <f>IF('P3'!J13=0,"",'P3'!J13)</f>
        <v>46</v>
      </c>
      <c r="J24" s="97">
        <f>IF('P3'!K13=0,"",'P3'!K13)</f>
        <v>60</v>
      </c>
      <c r="K24" s="97">
        <f>IF('P3'!L13=0,"",'P3'!L13)</f>
        <v>63</v>
      </c>
      <c r="L24" s="97">
        <f>IF('P3'!M13=0,"",'P3'!M13)</f>
        <v>66</v>
      </c>
      <c r="M24" s="97">
        <f>IF('P3'!N13=0,"",'P3'!N13)</f>
        <v>46</v>
      </c>
      <c r="N24" s="97">
        <f>IF('P3'!O13=0,"",'P3'!O13)</f>
        <v>66</v>
      </c>
      <c r="O24" s="97">
        <f>IF('P3'!P13=0,"",'P3'!P13)</f>
        <v>112</v>
      </c>
      <c r="P24" s="94">
        <f>IF('P3'!Q13=0,"",'P3'!Q13)</f>
        <v>154.47757435373245</v>
      </c>
    </row>
    <row r="25" spans="1:16" s="99" customFormat="1" ht="18.75" x14ac:dyDescent="0.3">
      <c r="A25" s="90">
        <v>21</v>
      </c>
      <c r="B25" s="91">
        <f>IF('P3'!A17="","",'P3'!A17)</f>
        <v>58</v>
      </c>
      <c r="C25" s="94">
        <f>IF('P3'!B17="","",'P3'!B17)</f>
        <v>56.22</v>
      </c>
      <c r="D25" s="91" t="str">
        <f>IF('P3'!C17="","",'P3'!C17)</f>
        <v>UK</v>
      </c>
      <c r="E25" s="92">
        <f>IF('P3'!D17="","",'P3'!D17)</f>
        <v>37315</v>
      </c>
      <c r="F25" s="93" t="str">
        <f>IF('P3'!F17="","",'P3'!F17)</f>
        <v>Julia Jordanger Loen</v>
      </c>
      <c r="G25" s="97">
        <f>IF('P3'!H17=0,"",'P3'!H17)</f>
        <v>42</v>
      </c>
      <c r="H25" s="97">
        <f>IF('P3'!I17=0,"",'P3'!I17)</f>
        <v>45</v>
      </c>
      <c r="I25" s="97">
        <f>IF('P3'!J17=0,"",'P3'!J17)</f>
        <v>47</v>
      </c>
      <c r="J25" s="97">
        <f>IF('P3'!K17=0,"",'P3'!K17)</f>
        <v>57</v>
      </c>
      <c r="K25" s="97">
        <f>IF('P3'!L17=0,"",'P3'!L17)</f>
        <v>60</v>
      </c>
      <c r="L25" s="97">
        <f>IF('P3'!M17=0,"",'P3'!M17)</f>
        <v>-63</v>
      </c>
      <c r="M25" s="97">
        <f>IF('P3'!N17=0,"",'P3'!N17)</f>
        <v>47</v>
      </c>
      <c r="N25" s="97">
        <f>IF('P3'!O17=0,"",'P3'!O17)</f>
        <v>60</v>
      </c>
      <c r="O25" s="97">
        <f>IF('P3'!P17=0,"",'P3'!P17)</f>
        <v>107</v>
      </c>
      <c r="P25" s="94">
        <f>IF('P3'!Q17=0,"",'P3'!Q17)</f>
        <v>154.16925633074621</v>
      </c>
    </row>
    <row r="26" spans="1:16" s="99" customFormat="1" ht="18.75" x14ac:dyDescent="0.3">
      <c r="A26" s="90">
        <v>22</v>
      </c>
      <c r="B26" s="91">
        <f>IF('P3'!A20="","",'P3'!A20)</f>
        <v>75</v>
      </c>
      <c r="C26" s="94">
        <f>IF('P3'!B20="","",'P3'!B20)</f>
        <v>71.14</v>
      </c>
      <c r="D26" s="91" t="str">
        <f>IF('P3'!C20="","",'P3'!C20)</f>
        <v>UK</v>
      </c>
      <c r="E26" s="92">
        <f>IF('P3'!D20="","",'P3'!D20)</f>
        <v>36700</v>
      </c>
      <c r="F26" s="93" t="str">
        <f>IF('P3'!F20="","",'P3'!F20)</f>
        <v>Vilde Sårheim</v>
      </c>
      <c r="G26" s="97">
        <f>IF('P3'!H20=0,"",'P3'!H20)</f>
        <v>-50</v>
      </c>
      <c r="H26" s="97">
        <f>IF('P3'!I20=0,"",'P3'!I20)</f>
        <v>52</v>
      </c>
      <c r="I26" s="97">
        <f>IF('P3'!J20=0,"",'P3'!J20)</f>
        <v>55</v>
      </c>
      <c r="J26" s="97">
        <f>IF('P3'!K20=0,"",'P3'!K20)</f>
        <v>62</v>
      </c>
      <c r="K26" s="97">
        <f>IF('P3'!L20=0,"",'P3'!L20)</f>
        <v>-68</v>
      </c>
      <c r="L26" s="97">
        <f>IF('P3'!M20=0,"",'P3'!M20)</f>
        <v>68</v>
      </c>
      <c r="M26" s="97">
        <f>IF('P3'!N20=0,"",'P3'!N20)</f>
        <v>55</v>
      </c>
      <c r="N26" s="97">
        <f>IF('P3'!O20=0,"",'P3'!O20)</f>
        <v>68</v>
      </c>
      <c r="O26" s="97">
        <f>IF('P3'!P20=0,"",'P3'!P20)</f>
        <v>123</v>
      </c>
      <c r="P26" s="94">
        <f>IF('P3'!Q20=0,"",'P3'!Q20)</f>
        <v>151.62389904897148</v>
      </c>
    </row>
    <row r="27" spans="1:16" s="99" customFormat="1" ht="18.75" x14ac:dyDescent="0.3">
      <c r="A27" s="90">
        <v>23</v>
      </c>
      <c r="B27" s="91">
        <f>IF('P6'!A10="","",'P6'!A10)</f>
        <v>75</v>
      </c>
      <c r="C27" s="94">
        <f>IF('P6'!B10="","",'P6'!B10)</f>
        <v>74.84</v>
      </c>
      <c r="D27" s="91" t="str">
        <f>IF('P6'!C10="","",'P6'!C10)</f>
        <v>UK</v>
      </c>
      <c r="E27" s="92">
        <f>IF('P6'!D10="","",'P6'!D10)</f>
        <v>36972</v>
      </c>
      <c r="F27" s="93" t="str">
        <f>IF('P6'!F10="","",'P6'!F10)</f>
        <v>Oda Marie Myklebust</v>
      </c>
      <c r="G27" s="97">
        <f>IF('P6'!H10=0,"",'P6'!H10)</f>
        <v>40</v>
      </c>
      <c r="H27" s="97">
        <f>IF('P6'!I10=0,"",'P6'!I10)</f>
        <v>43</v>
      </c>
      <c r="I27" s="97">
        <f>IF('P6'!J10=0,"",'P6'!J10)</f>
        <v>45</v>
      </c>
      <c r="J27" s="97">
        <f>IF('P6'!K10=0,"",'P6'!K10)</f>
        <v>60</v>
      </c>
      <c r="K27" s="97">
        <f>IF('P6'!L10=0,"",'P6'!L10)</f>
        <v>-62</v>
      </c>
      <c r="L27" s="97">
        <f>IF('P6'!M10=0,"",'P6'!M10)</f>
        <v>63</v>
      </c>
      <c r="M27" s="97">
        <f>IF('P6'!N10=0,"",'P6'!N10)</f>
        <v>45</v>
      </c>
      <c r="N27" s="97">
        <f>IF('P6'!O10=0,"",'P6'!O10)</f>
        <v>63</v>
      </c>
      <c r="O27" s="97">
        <f>IF('P6'!P10=0,"",'P6'!P10)</f>
        <v>108</v>
      </c>
      <c r="P27" s="94">
        <f>IF('P6'!Q10=0,"",'P6'!Q10)</f>
        <v>129.46329904557771</v>
      </c>
    </row>
    <row r="28" spans="1:16" s="99" customFormat="1" ht="18.75" x14ac:dyDescent="0.3">
      <c r="A28" s="90">
        <v>24</v>
      </c>
      <c r="B28" s="91">
        <f>IF('P3'!A21="","",'P3'!A21)</f>
        <v>63</v>
      </c>
      <c r="C28" s="94">
        <f>IF('P3'!B21="","",'P3'!B21)</f>
        <v>62</v>
      </c>
      <c r="D28" s="91" t="str">
        <f>IF('P3'!C21="","",'P3'!C21)</f>
        <v>JK</v>
      </c>
      <c r="E28" s="92">
        <f>IF('P3'!D21="","",'P3'!D21)</f>
        <v>36235</v>
      </c>
      <c r="F28" s="93" t="str">
        <f>IF('P3'!F21="","",'P3'!F21)</f>
        <v>Lone Austerheim</v>
      </c>
      <c r="G28" s="97">
        <f>IF('P3'!H21=0,"",'P3'!H21)</f>
        <v>33</v>
      </c>
      <c r="H28" s="97">
        <f>IF('P3'!I21=0,"",'P3'!I21)</f>
        <v>38</v>
      </c>
      <c r="I28" s="97">
        <f>IF('P3'!J21=0,"",'P3'!J21)</f>
        <v>-42</v>
      </c>
      <c r="J28" s="97">
        <f>IF('P3'!K21=0,"",'P3'!K21)</f>
        <v>37</v>
      </c>
      <c r="K28" s="97">
        <f>IF('P3'!L21=0,"",'P3'!L21)</f>
        <v>45</v>
      </c>
      <c r="L28" s="97">
        <f>IF('P3'!M21=0,"",'P3'!M21)</f>
        <v>47</v>
      </c>
      <c r="M28" s="97">
        <f>IF('P3'!N21=0,"",'P3'!N21)</f>
        <v>38</v>
      </c>
      <c r="N28" s="97">
        <f>IF('P3'!O21=0,"",'P3'!O21)</f>
        <v>47</v>
      </c>
      <c r="O28" s="97">
        <f>IF('P3'!P21=0,"",'P3'!P21)</f>
        <v>85</v>
      </c>
      <c r="P28" s="94">
        <f>IF('P3'!Q21=0,"",'P3'!Q21)</f>
        <v>114.17912623622435</v>
      </c>
    </row>
    <row r="29" spans="1:16" s="99" customFormat="1" ht="18.75" x14ac:dyDescent="0.3">
      <c r="A29" s="90">
        <v>25</v>
      </c>
      <c r="B29" s="91">
        <f>IF('P6'!A13="","",'P6'!A13)</f>
        <v>58</v>
      </c>
      <c r="C29" s="94">
        <f>IF('P6'!B13="","",'P6'!B13)</f>
        <v>55.08</v>
      </c>
      <c r="D29" s="91" t="str">
        <f>IF('P6'!C13="","",'P6'!C13)</f>
        <v>UK</v>
      </c>
      <c r="E29" s="92">
        <f>IF('P6'!D13="","",'P6'!D13)</f>
        <v>38296</v>
      </c>
      <c r="F29" s="93" t="str">
        <f>IF('P6'!F13="","",'P6'!F13)</f>
        <v>Agathe Skuggedal</v>
      </c>
      <c r="G29" s="97">
        <f>IF('P6'!H13=0,"",'P6'!H13)</f>
        <v>31</v>
      </c>
      <c r="H29" s="97">
        <f>IF('P6'!I13=0,"",'P6'!I13)</f>
        <v>33</v>
      </c>
      <c r="I29" s="97">
        <f>IF('P6'!J13=0,"",'P6'!J13)</f>
        <v>35</v>
      </c>
      <c r="J29" s="97">
        <f>IF('P6'!K13=0,"",'P6'!K13)</f>
        <v>41</v>
      </c>
      <c r="K29" s="97">
        <f>IF('P6'!L13=0,"",'P6'!L13)</f>
        <v>43</v>
      </c>
      <c r="L29" s="97">
        <f>IF('P6'!M13=0,"",'P6'!M13)</f>
        <v>-45</v>
      </c>
      <c r="M29" s="97">
        <f>IF('P6'!N13=0,"",'P6'!N13)</f>
        <v>35</v>
      </c>
      <c r="N29" s="97">
        <f>IF('P6'!O13=0,"",'P6'!O13)</f>
        <v>43</v>
      </c>
      <c r="O29" s="97">
        <f>IF('P6'!P13=0,"",'P6'!P13)</f>
        <v>78</v>
      </c>
      <c r="P29" s="94">
        <f>IF('P6'!Q13=0,"",'P6'!Q13)</f>
        <v>114.15432136590316</v>
      </c>
    </row>
    <row r="30" spans="1:16" s="99" customFormat="1" ht="18.75" x14ac:dyDescent="0.3">
      <c r="A30" s="90">
        <v>26</v>
      </c>
      <c r="B30" s="91" t="str">
        <f>IF('P3'!A14="","",'P3'!A14)</f>
        <v>+75</v>
      </c>
      <c r="C30" s="94">
        <f>IF('P3'!B14="","",'P3'!B14)</f>
        <v>77.14</v>
      </c>
      <c r="D30" s="91" t="str">
        <f>IF('P3'!C14="","",'P3'!C14)</f>
        <v>UK</v>
      </c>
      <c r="E30" s="92">
        <f>IF('P3'!D14="","",'P3'!D14)</f>
        <v>36638</v>
      </c>
      <c r="F30" s="93" t="str">
        <f>IF('P3'!F14="","",'P3'!F14)</f>
        <v>Kristina Støfring</v>
      </c>
      <c r="G30" s="97">
        <f>IF('P3'!H14=0,"",'P3'!H14)</f>
        <v>32</v>
      </c>
      <c r="H30" s="97">
        <f>IF('P3'!I14=0,"",'P3'!I14)</f>
        <v>37</v>
      </c>
      <c r="I30" s="97">
        <f>IF('P3'!J14=0,"",'P3'!J14)</f>
        <v>-41</v>
      </c>
      <c r="J30" s="97">
        <f>IF('P3'!K14=0,"",'P3'!K14)</f>
        <v>45</v>
      </c>
      <c r="K30" s="97">
        <f>IF('P3'!L14=0,"",'P3'!L14)</f>
        <v>52</v>
      </c>
      <c r="L30" s="97">
        <f>IF('P3'!M14=0,"",'P3'!M14)</f>
        <v>55</v>
      </c>
      <c r="M30" s="97">
        <f>IF('P3'!N14=0,"",'P3'!N14)</f>
        <v>37</v>
      </c>
      <c r="N30" s="97">
        <f>IF('P3'!O14=0,"",'P3'!O14)</f>
        <v>55</v>
      </c>
      <c r="O30" s="97">
        <f>IF('P3'!P14=0,"",'P3'!P14)</f>
        <v>92</v>
      </c>
      <c r="P30" s="94">
        <f>IF('P3'!Q14=0,"",'P3'!Q14)</f>
        <v>108.56208823313069</v>
      </c>
    </row>
    <row r="31" spans="1:16" s="99" customFormat="1" ht="18.75" x14ac:dyDescent="0.3">
      <c r="A31" s="90">
        <v>27</v>
      </c>
      <c r="B31" s="91">
        <f>IF('P3'!A10="","",'P3'!A10)</f>
        <v>63</v>
      </c>
      <c r="C31" s="94">
        <f>IF('P3'!B10="","",'P3'!B10)</f>
        <v>58.42</v>
      </c>
      <c r="D31" s="91" t="str">
        <f>IF('P3'!C10="","",'P3'!C10)</f>
        <v>UK</v>
      </c>
      <c r="E31" s="92">
        <f>IF('P3'!D10="","",'P3'!D10)</f>
        <v>36772</v>
      </c>
      <c r="F31" s="93" t="str">
        <f>IF('P3'!F10="","",'P3'!F10)</f>
        <v>Kristine Strøm</v>
      </c>
      <c r="G31" s="97">
        <f>IF('P3'!H10=0,"",'P3'!H10)</f>
        <v>-30</v>
      </c>
      <c r="H31" s="97">
        <f>IF('P3'!I10=0,"",'P3'!I10)</f>
        <v>30</v>
      </c>
      <c r="I31" s="97">
        <f>IF('P3'!J10=0,"",'P3'!J10)</f>
        <v>-33</v>
      </c>
      <c r="J31" s="97">
        <f>IF('P3'!K10=0,"",'P3'!K10)</f>
        <v>38</v>
      </c>
      <c r="K31" s="97">
        <f>IF('P3'!L10=0,"",'P3'!L10)</f>
        <v>-43</v>
      </c>
      <c r="L31" s="97">
        <f>IF('P3'!M10=0,"",'P3'!M10)</f>
        <v>43</v>
      </c>
      <c r="M31" s="97">
        <f>IF('P3'!N10=0,"",'P3'!N10)</f>
        <v>30</v>
      </c>
      <c r="N31" s="97">
        <f>IF('P3'!O10=0,"",'P3'!O10)</f>
        <v>43</v>
      </c>
      <c r="O31" s="97">
        <f>IF('P3'!P10=0,"",'P3'!P10)</f>
        <v>73</v>
      </c>
      <c r="P31" s="94">
        <f>IF('P3'!Q10=0,"",'P3'!Q10)</f>
        <v>102.23701097776357</v>
      </c>
    </row>
    <row r="32" spans="1:16" s="99" customFormat="1" ht="18.75" x14ac:dyDescent="0.3">
      <c r="A32" s="90">
        <v>28</v>
      </c>
      <c r="B32" s="91">
        <f>IF('P6'!A9="","",'P6'!A9)</f>
        <v>75</v>
      </c>
      <c r="C32" s="94">
        <f>IF('P6'!B9="","",'P6'!B9)</f>
        <v>70.58</v>
      </c>
      <c r="D32" s="91" t="str">
        <f>IF('P6'!C9="","",'P6'!C9)</f>
        <v>UK</v>
      </c>
      <c r="E32" s="92">
        <f>IF('P6'!D9="","",'P6'!D9)</f>
        <v>37889</v>
      </c>
      <c r="F32" s="93" t="str">
        <f>IF('P6'!F9="","",'P6'!F9)</f>
        <v>Camilla Eie</v>
      </c>
      <c r="G32" s="97">
        <f>IF('P6'!H9=0,"",'P6'!H9)</f>
        <v>-32</v>
      </c>
      <c r="H32" s="97">
        <f>IF('P6'!I9=0,"",'P6'!I9)</f>
        <v>32</v>
      </c>
      <c r="I32" s="97">
        <f>IF('P6'!J9=0,"",'P6'!J9)</f>
        <v>-34</v>
      </c>
      <c r="J32" s="97">
        <f>IF('P6'!K9=0,"",'P6'!K9)</f>
        <v>40</v>
      </c>
      <c r="K32" s="97">
        <f>IF('P6'!L9=0,"",'P6'!L9)</f>
        <v>-44</v>
      </c>
      <c r="L32" s="97" t="str">
        <f>IF('P6'!M9=0,"",'P6'!M9)</f>
        <v>-</v>
      </c>
      <c r="M32" s="97">
        <f>IF('P6'!N9=0,"",'P6'!N9)</f>
        <v>32</v>
      </c>
      <c r="N32" s="97">
        <f>IF('P6'!O9=0,"",'P6'!O9)</f>
        <v>40</v>
      </c>
      <c r="O32" s="97">
        <f>IF('P6'!P9=0,"",'P6'!P9)</f>
        <v>72</v>
      </c>
      <c r="P32" s="94">
        <f>IF('P6'!Q9=0,"",'P6'!Q9)</f>
        <v>89.15908676205288</v>
      </c>
    </row>
    <row r="33" spans="1:18" ht="14.1" customHeight="1" x14ac:dyDescent="0.25">
      <c r="A33" s="40"/>
      <c r="B33" s="40"/>
      <c r="C33" s="106"/>
      <c r="D33" s="40"/>
      <c r="E33" s="42"/>
      <c r="F33" s="105"/>
      <c r="G33" s="105"/>
      <c r="H33" s="105"/>
      <c r="I33" s="105"/>
      <c r="J33" s="105"/>
      <c r="K33" s="105"/>
      <c r="L33" s="105"/>
      <c r="M33" s="95"/>
      <c r="N33" s="95"/>
      <c r="O33" s="95"/>
      <c r="P33" s="106"/>
    </row>
    <row r="34" spans="1:18" s="102" customFormat="1" ht="27.75" x14ac:dyDescent="0.4">
      <c r="A34" s="193" t="s">
        <v>55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</row>
    <row r="35" spans="1:18" s="100" customFormat="1" ht="19.5" x14ac:dyDescent="0.35">
      <c r="A35" s="90">
        <v>1</v>
      </c>
      <c r="B35" s="91" t="str">
        <f>IF('P11'!A16="","",'P11'!A16)</f>
        <v>+105</v>
      </c>
      <c r="C35" s="94">
        <f>IF('P11'!B16="","",'P11'!B16)</f>
        <v>113.88</v>
      </c>
      <c r="D35" s="91" t="str">
        <f>IF('P11'!C16="","",'P11'!C16)</f>
        <v>SM</v>
      </c>
      <c r="E35" s="92">
        <f>IF('P11'!D16="","",'P11'!D16)</f>
        <v>32866</v>
      </c>
      <c r="F35" s="93" t="str">
        <f>IF('P11'!F16="","",'P11'!F16)</f>
        <v>Kim Eirik Tollefsen</v>
      </c>
      <c r="G35" s="97">
        <f>IF('P11'!H16=0,"",'P11'!H16)</f>
        <v>150</v>
      </c>
      <c r="H35" s="97">
        <f>IF('P11'!I16=0,"",'P11'!I16)</f>
        <v>155</v>
      </c>
      <c r="I35" s="97">
        <f>IF('P11'!J16=0,"",'P11'!J16)</f>
        <v>-160</v>
      </c>
      <c r="J35" s="97">
        <f>IF('P11'!K16=0,"",'P11'!K16)</f>
        <v>190</v>
      </c>
      <c r="K35" s="97">
        <f>IF('P11'!L16=0,"",'P11'!L16)</f>
        <v>195</v>
      </c>
      <c r="L35" s="97">
        <f>IF('P11'!M16=0,"",'P11'!M16)</f>
        <v>-200</v>
      </c>
      <c r="M35" s="97">
        <f>IF('P11'!N16=0,"",'P11'!N16)</f>
        <v>155</v>
      </c>
      <c r="N35" s="97">
        <f>IF('P11'!O16=0,"",'P11'!O16)</f>
        <v>195</v>
      </c>
      <c r="O35" s="97">
        <f>IF('P11'!P16=0,"",'P11'!P16)</f>
        <v>350</v>
      </c>
      <c r="P35" s="94">
        <f>IF('P11'!Q16=0,"",'P11'!Q16)</f>
        <v>372.6309617476212</v>
      </c>
    </row>
    <row r="36" spans="1:18" s="100" customFormat="1" ht="19.5" x14ac:dyDescent="0.35">
      <c r="A36" s="90">
        <v>2</v>
      </c>
      <c r="B36" s="91">
        <f>IF('P12'!A21="","",'P12'!A21)</f>
        <v>105</v>
      </c>
      <c r="C36" s="94">
        <f>IF('P12'!B21="","",'P12'!B21)</f>
        <v>94.9</v>
      </c>
      <c r="D36" s="91" t="str">
        <f>IF('P12'!C21="","",'P12'!C21)</f>
        <v>SM</v>
      </c>
      <c r="E36" s="92">
        <f>IF('P12'!D21="","",'P12'!D21)</f>
        <v>32393</v>
      </c>
      <c r="F36" s="93" t="str">
        <f>IF('P12'!F21="","",'P12'!F21)</f>
        <v>Håvard Grostad</v>
      </c>
      <c r="G36" s="97">
        <f>IF('P12'!H21=0,"",'P12'!H21)</f>
        <v>137</v>
      </c>
      <c r="H36" s="97">
        <f>IF('P12'!I21=0,"",'P12'!I21)</f>
        <v>140</v>
      </c>
      <c r="I36" s="97">
        <f>IF('P12'!J21=0,"",'P12'!J21)</f>
        <v>143</v>
      </c>
      <c r="J36" s="97">
        <f>IF('P12'!K21=0,"",'P12'!K21)</f>
        <v>163</v>
      </c>
      <c r="K36" s="97">
        <f>IF('P12'!L21=0,"",'P12'!L21)</f>
        <v>168</v>
      </c>
      <c r="L36" s="97">
        <f>IF('P12'!M21=0,"",'P12'!M21)</f>
        <v>-174</v>
      </c>
      <c r="M36" s="97">
        <f>IF('P12'!N21=0,"",'P12'!N21)</f>
        <v>143</v>
      </c>
      <c r="N36" s="97">
        <f>IF('P12'!O21=0,"",'P12'!O21)</f>
        <v>168</v>
      </c>
      <c r="O36" s="97">
        <f>IF('P12'!P21=0,"",'P12'!P21)</f>
        <v>311</v>
      </c>
      <c r="P36" s="94">
        <f>IF('P12'!Q21=0,"",'P12'!Q21)</f>
        <v>353.37373594037075</v>
      </c>
    </row>
    <row r="37" spans="1:18" s="100" customFormat="1" ht="19.5" x14ac:dyDescent="0.35">
      <c r="A37" s="90">
        <v>3</v>
      </c>
      <c r="B37" s="91">
        <f>IF('P12'!A19="","",'P12'!A19)</f>
        <v>69</v>
      </c>
      <c r="C37" s="94">
        <f>IF('P12'!B19="","",'P12'!B19)</f>
        <v>68.42</v>
      </c>
      <c r="D37" s="91" t="str">
        <f>IF('P12'!C19="","",'P12'!C19)</f>
        <v>SM</v>
      </c>
      <c r="E37" s="92">
        <f>IF('P12'!D19="","",'P12'!D19)</f>
        <v>33342</v>
      </c>
      <c r="F37" s="93" t="str">
        <f>IF('P12'!F19="","",'P12'!F19)</f>
        <v>Daniel Roness</v>
      </c>
      <c r="G37" s="97">
        <f>IF('P12'!H19=0,"",'P12'!H19)</f>
        <v>115</v>
      </c>
      <c r="H37" s="97">
        <f>IF('P12'!I19=0,"",'P12'!I19)</f>
        <v>-119</v>
      </c>
      <c r="I37" s="97">
        <f>IF('P12'!J19=0,"",'P12'!J19)</f>
        <v>-119</v>
      </c>
      <c r="J37" s="97">
        <f>IF('P12'!K19=0,"",'P12'!K19)</f>
        <v>143</v>
      </c>
      <c r="K37" s="97">
        <f>IF('P12'!L19=0,"",'P12'!L19)</f>
        <v>-151</v>
      </c>
      <c r="L37" s="97">
        <f>IF('P12'!M19=0,"",'P12'!M19)</f>
        <v>-151</v>
      </c>
      <c r="M37" s="97">
        <f>IF('P12'!N19=0,"",'P12'!N19)</f>
        <v>115</v>
      </c>
      <c r="N37" s="97">
        <f>IF('P12'!O19=0,"",'P12'!O19)</f>
        <v>143</v>
      </c>
      <c r="O37" s="97">
        <f>IF('P12'!P19=0,"",'P12'!P19)</f>
        <v>258</v>
      </c>
      <c r="P37" s="94">
        <f>IF('P12'!Q19=0,"",'P12'!Q19)</f>
        <v>348.96492893648337</v>
      </c>
    </row>
    <row r="38" spans="1:18" s="100" customFormat="1" ht="19.5" x14ac:dyDescent="0.35">
      <c r="A38" s="90">
        <v>4</v>
      </c>
      <c r="B38" s="91" t="str">
        <f>IF('P12'!A22="","",'P12'!A22)</f>
        <v>+105</v>
      </c>
      <c r="C38" s="94">
        <f>IF('P12'!B22="","",'P12'!B22)</f>
        <v>131.06</v>
      </c>
      <c r="D38" s="91" t="str">
        <f>IF('P12'!C22="","",'P12'!C22)</f>
        <v>SM</v>
      </c>
      <c r="E38" s="92">
        <f>IF('P12'!D22="","",'P12'!D22)</f>
        <v>33062</v>
      </c>
      <c r="F38" s="93" t="str">
        <f>IF('P12'!F22="","",'P12'!F22)</f>
        <v>Vebjørn Varlid</v>
      </c>
      <c r="G38" s="97">
        <f>IF('P12'!H22=0,"",'P12'!H22)</f>
        <v>152</v>
      </c>
      <c r="H38" s="97">
        <f>IF('P12'!I22=0,"",'P12'!I22)</f>
        <v>157</v>
      </c>
      <c r="I38" s="97">
        <f>IF('P12'!J22=0,"",'P12'!J22)</f>
        <v>-161</v>
      </c>
      <c r="J38" s="97">
        <f>IF('P12'!K22=0,"",'P12'!K22)</f>
        <v>178</v>
      </c>
      <c r="K38" s="97">
        <f>IF('P12'!L22=0,"",'P12'!L22)</f>
        <v>-188</v>
      </c>
      <c r="L38" s="97">
        <f>IF('P12'!M22=0,"",'P12'!M22)</f>
        <v>-188</v>
      </c>
      <c r="M38" s="97">
        <f>IF('P12'!N22=0,"",'P12'!N22)</f>
        <v>157</v>
      </c>
      <c r="N38" s="97">
        <f>IF('P12'!O22=0,"",'P12'!O22)</f>
        <v>178</v>
      </c>
      <c r="O38" s="97">
        <f>IF('P12'!P22=0,"",'P12'!P22)</f>
        <v>335</v>
      </c>
      <c r="P38" s="94">
        <f>IF('P12'!Q22=0,"",'P12'!Q22)</f>
        <v>344.5644447124638</v>
      </c>
    </row>
    <row r="39" spans="1:18" s="99" customFormat="1" ht="18.75" x14ac:dyDescent="0.3">
      <c r="A39" s="90">
        <v>5</v>
      </c>
      <c r="B39" s="91">
        <f>IF('P12'!A20="","",'P12'!A20)</f>
        <v>85</v>
      </c>
      <c r="C39" s="94">
        <f>IF('P12'!B20="","",'P12'!B20)</f>
        <v>84.7</v>
      </c>
      <c r="D39" s="91" t="str">
        <f>IF('P12'!C20="","",'P12'!C20)</f>
        <v>SM</v>
      </c>
      <c r="E39" s="92">
        <f>IF('P12'!D20="","",'P12'!D20)</f>
        <v>34704</v>
      </c>
      <c r="F39" s="93" t="str">
        <f>IF('P12'!F20="","",'P12'!F20)</f>
        <v>Roger B. Myrholt</v>
      </c>
      <c r="G39" s="97">
        <f>IF('P12'!H20=0,"",'P12'!H20)</f>
        <v>115</v>
      </c>
      <c r="H39" s="97">
        <f>IF('P12'!I20=0,"",'P12'!I20)</f>
        <v>120</v>
      </c>
      <c r="I39" s="97">
        <f>IF('P12'!J20=0,"",'P12'!J20)</f>
        <v>125</v>
      </c>
      <c r="J39" s="97">
        <f>IF('P12'!K20=0,"",'P12'!K20)</f>
        <v>150</v>
      </c>
      <c r="K39" s="97">
        <f>IF('P12'!L20=0,"",'P12'!L20)</f>
        <v>155</v>
      </c>
      <c r="L39" s="97">
        <f>IF('P12'!M20=0,"",'P12'!M20)</f>
        <v>160</v>
      </c>
      <c r="M39" s="97">
        <f>IF('P12'!N20=0,"",'P12'!N20)</f>
        <v>125</v>
      </c>
      <c r="N39" s="97">
        <f>IF('P12'!O20=0,"",'P12'!O20)</f>
        <v>160</v>
      </c>
      <c r="O39" s="97">
        <f>IF('P12'!P20=0,"",'P12'!P20)</f>
        <v>285</v>
      </c>
      <c r="P39" s="94">
        <f>IF('P12'!Q20=0,"",'P12'!Q20)</f>
        <v>341.18404931323636</v>
      </c>
    </row>
    <row r="40" spans="1:18" s="99" customFormat="1" ht="18.75" x14ac:dyDescent="0.3">
      <c r="A40" s="90">
        <v>6</v>
      </c>
      <c r="B40" s="91">
        <f>IF('P5'!A17="","",'P5'!A17)</f>
        <v>85</v>
      </c>
      <c r="C40" s="94">
        <f>IF('P5'!B17="","",'P5'!B17)</f>
        <v>78.2</v>
      </c>
      <c r="D40" s="91" t="str">
        <f>IF('P5'!C17="","",'P5'!C17)</f>
        <v>JM</v>
      </c>
      <c r="E40" s="92">
        <f>IF('P5'!D17="","",'P5'!D17)</f>
        <v>36192</v>
      </c>
      <c r="F40" s="93" t="str">
        <f>IF('P5'!F17="","",'P5'!F17)</f>
        <v>Eskil Andersen</v>
      </c>
      <c r="G40" s="97">
        <f>IF('P5'!H17=0,"",'P5'!H17)</f>
        <v>115</v>
      </c>
      <c r="H40" s="97">
        <f>IF('P5'!I17=0,"",'P5'!I17)</f>
        <v>125</v>
      </c>
      <c r="I40" s="97">
        <f>IF('P5'!J17=0,"",'P5'!J17)</f>
        <v>-130</v>
      </c>
      <c r="J40" s="97">
        <f>IF('P5'!K17=0,"",'P5'!K17)</f>
        <v>145</v>
      </c>
      <c r="K40" s="97">
        <f>IF('P5'!L17=0,"",'P5'!L17)</f>
        <v>-155</v>
      </c>
      <c r="L40" s="97">
        <f>IF('P5'!M17=0,"",'P5'!M17)</f>
        <v>-163</v>
      </c>
      <c r="M40" s="97">
        <f>IF('P5'!N17=0,"",'P5'!N17)</f>
        <v>125</v>
      </c>
      <c r="N40" s="97">
        <f>IF('P5'!O17=0,"",'P5'!O17)</f>
        <v>145</v>
      </c>
      <c r="O40" s="97">
        <f>IF('P5'!P17=0,"",'P5'!P17)</f>
        <v>270</v>
      </c>
      <c r="P40" s="94">
        <f>IF('P5'!Q17=0,"",'P5'!Q17)</f>
        <v>337.08698420986212</v>
      </c>
    </row>
    <row r="41" spans="1:18" s="99" customFormat="1" ht="18.75" x14ac:dyDescent="0.3">
      <c r="A41" s="90">
        <v>7</v>
      </c>
      <c r="B41" s="91">
        <f>IF('P12'!A16="","",'P12'!A16)</f>
        <v>94</v>
      </c>
      <c r="C41" s="94">
        <f>IF('P12'!B16="","",'P12'!B16)</f>
        <v>93</v>
      </c>
      <c r="D41" s="91" t="str">
        <f>IF('P12'!C16="","",'P12'!C16)</f>
        <v>SM</v>
      </c>
      <c r="E41" s="92">
        <f>IF('P12'!D16="","",'P12'!D16)</f>
        <v>34774</v>
      </c>
      <c r="F41" s="93" t="str">
        <f>IF('P12'!F16="","",'P12'!F16)</f>
        <v>Tore Gjøringbø</v>
      </c>
      <c r="G41" s="97">
        <f>IF('P12'!H16=0,"",'P12'!H16)</f>
        <v>122</v>
      </c>
      <c r="H41" s="97">
        <f>IF('P12'!I16=0,"",'P12'!I16)</f>
        <v>127</v>
      </c>
      <c r="I41" s="97">
        <f>IF('P12'!J16=0,"",'P12'!J16)</f>
        <v>-130</v>
      </c>
      <c r="J41" s="97">
        <f>IF('P12'!K16=0,"",'P12'!K16)</f>
        <v>-155</v>
      </c>
      <c r="K41" s="97">
        <f>IF('P12'!L16=0,"",'P12'!L16)</f>
        <v>155</v>
      </c>
      <c r="L41" s="97">
        <f>IF('P12'!M16=0,"",'P12'!M16)</f>
        <v>162</v>
      </c>
      <c r="M41" s="97">
        <f>IF('P12'!N16=0,"",'P12'!N16)</f>
        <v>127</v>
      </c>
      <c r="N41" s="97">
        <f>IF('P12'!O16=0,"",'P12'!O16)</f>
        <v>162</v>
      </c>
      <c r="O41" s="97">
        <f>IF('P12'!P16=0,"",'P12'!P16)</f>
        <v>289</v>
      </c>
      <c r="P41" s="94">
        <f>IF('P12'!Q16=0,"",'P12'!Q16)</f>
        <v>331.22305374218303</v>
      </c>
    </row>
    <row r="42" spans="1:18" s="99" customFormat="1" ht="18.75" x14ac:dyDescent="0.3">
      <c r="A42" s="90">
        <v>8</v>
      </c>
      <c r="B42" s="91">
        <f>IF('P11'!A11="","",'P11'!A11)</f>
        <v>94</v>
      </c>
      <c r="C42" s="94">
        <f>IF('P11'!B11="","",'P11'!B11)</f>
        <v>86.82</v>
      </c>
      <c r="D42" s="91" t="str">
        <f>IF('P11'!C11="","",'P11'!C11)</f>
        <v>SM</v>
      </c>
      <c r="E42" s="92">
        <f>IF('P11'!D11="","",'P11'!D11)</f>
        <v>32285</v>
      </c>
      <c r="F42" s="93" t="str">
        <f>IF('P11'!F11="","",'P11'!F11)</f>
        <v>Jarleif Amdal</v>
      </c>
      <c r="G42" s="97">
        <f>IF('P11'!H11=0,"",'P11'!H11)</f>
        <v>118</v>
      </c>
      <c r="H42" s="97">
        <f>IF('P11'!I11=0,"",'P11'!I11)</f>
        <v>122</v>
      </c>
      <c r="I42" s="97">
        <f>IF('P11'!J11=0,"",'P11'!J11)</f>
        <v>-126</v>
      </c>
      <c r="J42" s="97">
        <f>IF('P11'!K11=0,"",'P11'!K11)</f>
        <v>150</v>
      </c>
      <c r="K42" s="97">
        <f>IF('P11'!L11=0,"",'P11'!L11)</f>
        <v>155</v>
      </c>
      <c r="L42" s="97">
        <f>IF('P11'!M11=0,"",'P11'!M11)</f>
        <v>-160</v>
      </c>
      <c r="M42" s="97">
        <f>IF('P11'!N11=0,"",'P11'!N11)</f>
        <v>122</v>
      </c>
      <c r="N42" s="97">
        <f>IF('P11'!O11=0,"",'P11'!O11)</f>
        <v>155</v>
      </c>
      <c r="O42" s="97">
        <f>IF('P11'!P11=0,"",'P11'!P11)</f>
        <v>277</v>
      </c>
      <c r="P42" s="94">
        <f>IF('P11'!Q11=0,"",'P11'!Q11)</f>
        <v>327.61616715768702</v>
      </c>
    </row>
    <row r="43" spans="1:18" s="99" customFormat="1" ht="18.75" x14ac:dyDescent="0.3">
      <c r="A43" s="90">
        <v>9</v>
      </c>
      <c r="B43" s="91">
        <f>IF('P12'!A15="","",'P12'!A15)</f>
        <v>94</v>
      </c>
      <c r="C43" s="94">
        <f>IF('P12'!B15="","",'P12'!B15)</f>
        <v>85.44</v>
      </c>
      <c r="D43" s="91" t="str">
        <f>IF('P12'!C15="","",'P12'!C15)</f>
        <v>SM</v>
      </c>
      <c r="E43" s="92">
        <f>IF('P12'!D15="","",'P12'!D15)</f>
        <v>34899</v>
      </c>
      <c r="F43" s="93" t="str">
        <f>IF('P12'!F15="","",'P12'!F15)</f>
        <v>Mats Olsen</v>
      </c>
      <c r="G43" s="97">
        <f>IF('P12'!H15=0,"",'P12'!H15)</f>
        <v>110</v>
      </c>
      <c r="H43" s="97">
        <f>IF('P12'!I15=0,"",'P12'!I15)</f>
        <v>115</v>
      </c>
      <c r="I43" s="97">
        <f>IF('P12'!J15=0,"",'P12'!J15)</f>
        <v>-120</v>
      </c>
      <c r="J43" s="97">
        <f>IF('P12'!K15=0,"",'P12'!K15)</f>
        <v>-155</v>
      </c>
      <c r="K43" s="97">
        <f>IF('P12'!L15=0,"",'P12'!L15)</f>
        <v>-155</v>
      </c>
      <c r="L43" s="97">
        <f>IF('P12'!M15=0,"",'P12'!M15)</f>
        <v>155</v>
      </c>
      <c r="M43" s="97">
        <f>IF('P12'!N15=0,"",'P12'!N15)</f>
        <v>115</v>
      </c>
      <c r="N43" s="97">
        <f>IF('P12'!O15=0,"",'P12'!O15)</f>
        <v>155</v>
      </c>
      <c r="O43" s="97">
        <f>IF('P12'!P15=0,"",'P12'!P15)</f>
        <v>270</v>
      </c>
      <c r="P43" s="94">
        <f>IF('P12'!Q15=0,"",'P12'!Q15)</f>
        <v>321.83738516442253</v>
      </c>
    </row>
    <row r="44" spans="1:18" s="99" customFormat="1" ht="18.75" x14ac:dyDescent="0.3">
      <c r="A44" s="90">
        <v>10</v>
      </c>
      <c r="B44" s="91">
        <f>IF('P11'!A22="","",'P11'!A22)</f>
        <v>94</v>
      </c>
      <c r="C44" s="94">
        <f>IF('P11'!B22="","",'P11'!B22)</f>
        <v>85.76</v>
      </c>
      <c r="D44" s="91" t="str">
        <f>IF('P11'!C22="","",'P11'!C22)</f>
        <v>SM</v>
      </c>
      <c r="E44" s="92">
        <f>IF('P11'!D22="","",'P11'!D22)</f>
        <v>31696</v>
      </c>
      <c r="F44" s="93" t="str">
        <f>IF('P11'!F22="","",'P11'!F22)</f>
        <v>Yngve Apneseth</v>
      </c>
      <c r="G44" s="97">
        <f>IF('P11'!H22=0,"",'P11'!H22)</f>
        <v>105</v>
      </c>
      <c r="H44" s="97">
        <f>IF('P11'!I22=0,"",'P11'!I22)</f>
        <v>112</v>
      </c>
      <c r="I44" s="97">
        <f>IF('P11'!J22=0,"",'P11'!J22)</f>
        <v>118</v>
      </c>
      <c r="J44" s="97">
        <f>IF('P11'!K22=0,"",'P11'!K22)</f>
        <v>135</v>
      </c>
      <c r="K44" s="97">
        <f>IF('P11'!L22=0,"",'P11'!L22)</f>
        <v>143</v>
      </c>
      <c r="L44" s="97">
        <f>IF('P11'!M22=0,"",'P11'!M22)</f>
        <v>147</v>
      </c>
      <c r="M44" s="97">
        <f>IF('P11'!N22=0,"",'P11'!N22)</f>
        <v>118</v>
      </c>
      <c r="N44" s="97">
        <f>IF('P11'!O22=0,"",'P11'!O22)</f>
        <v>147</v>
      </c>
      <c r="O44" s="97">
        <f>IF('P11'!P22=0,"",'P11'!P22)</f>
        <v>265</v>
      </c>
      <c r="P44" s="94">
        <f>IF('P11'!Q22=0,"",'P11'!Q22)</f>
        <v>315.29816445351548</v>
      </c>
    </row>
    <row r="45" spans="1:18" s="99" customFormat="1" ht="18.75" x14ac:dyDescent="0.3">
      <c r="A45" s="90">
        <v>11</v>
      </c>
      <c r="B45" s="91">
        <f>IF('P12'!A11="","",'P12'!A11)</f>
        <v>77</v>
      </c>
      <c r="C45" s="94">
        <f>IF('P12'!B11="","",'P12'!B11)</f>
        <v>71.760000000000005</v>
      </c>
      <c r="D45" s="91" t="str">
        <f>IF('P12'!C11="","",'P12'!C11)</f>
        <v>SM</v>
      </c>
      <c r="E45" s="92">
        <f>IF('P12'!D11="","",'P12'!D11)</f>
        <v>34579</v>
      </c>
      <c r="F45" s="93" t="str">
        <f>IF('P12'!F11="","",'P12'!F11)</f>
        <v>Jantsen Øverås</v>
      </c>
      <c r="G45" s="97">
        <f>IF('P12'!H11=0,"",'P12'!H11)</f>
        <v>100</v>
      </c>
      <c r="H45" s="97">
        <f>IF('P12'!I11=0,"",'P12'!I11)</f>
        <v>107</v>
      </c>
      <c r="I45" s="97">
        <f>IF('P12'!J11=0,"",'P12'!J11)</f>
        <v>-112</v>
      </c>
      <c r="J45" s="97">
        <f>IF('P12'!K11=0,"",'P12'!K11)</f>
        <v>120</v>
      </c>
      <c r="K45" s="97">
        <f>IF('P12'!L11=0,"",'P12'!L11)</f>
        <v>127</v>
      </c>
      <c r="L45" s="97">
        <f>IF('P12'!M11=0,"",'P12'!M11)</f>
        <v>130</v>
      </c>
      <c r="M45" s="97">
        <f>IF('P12'!N11=0,"",'P12'!N11)</f>
        <v>107</v>
      </c>
      <c r="N45" s="97">
        <f>IF('P12'!O11=0,"",'P12'!O11)</f>
        <v>130</v>
      </c>
      <c r="O45" s="97">
        <f>IF('P12'!P11=0,"",'P12'!P11)</f>
        <v>237</v>
      </c>
      <c r="P45" s="94">
        <f>IF('P12'!Q11=0,"",'P12'!Q11)</f>
        <v>311.0913400136555</v>
      </c>
    </row>
    <row r="46" spans="1:18" s="99" customFormat="1" ht="18.75" x14ac:dyDescent="0.3">
      <c r="A46" s="90">
        <v>12</v>
      </c>
      <c r="B46" s="91">
        <f>IF('P2'!A16="","",'P2'!A16)</f>
        <v>105</v>
      </c>
      <c r="C46" s="94">
        <f>IF('P2'!B16="","",'P2'!B16)</f>
        <v>104.84</v>
      </c>
      <c r="D46" s="91" t="str">
        <f>IF('P2'!C16="","",'P2'!C16)</f>
        <v>M2</v>
      </c>
      <c r="E46" s="92">
        <f>IF('P2'!D16="","",'P2'!D16)</f>
        <v>27849</v>
      </c>
      <c r="F46" s="93" t="str">
        <f>IF('P2'!F16="","",'P2'!F16)</f>
        <v>Børge Aadland</v>
      </c>
      <c r="G46" s="97">
        <f>IF('P2'!H16=0,"",'P2'!H16)</f>
        <v>115</v>
      </c>
      <c r="H46" s="97">
        <f>IF('P2'!I16=0,"",'P2'!I16)</f>
        <v>118</v>
      </c>
      <c r="I46" s="97">
        <f>IF('P2'!J16=0,"",'P2'!J16)</f>
        <v>-120</v>
      </c>
      <c r="J46" s="97">
        <f>IF('P2'!K16=0,"",'P2'!K16)</f>
        <v>160</v>
      </c>
      <c r="K46" s="97">
        <f>IF('P2'!L16=0,"",'P2'!L16)</f>
        <v>164</v>
      </c>
      <c r="L46" s="97">
        <f>IF('P2'!M16=0,"",'P2'!M16)</f>
        <v>-168</v>
      </c>
      <c r="M46" s="97">
        <f>IF('P2'!N16=0,"",'P2'!N16)</f>
        <v>118</v>
      </c>
      <c r="N46" s="97">
        <f>IF('P2'!O16=0,"",'P2'!O16)</f>
        <v>164</v>
      </c>
      <c r="O46" s="97">
        <f>IF('P2'!P16=0,"",'P2'!P16)</f>
        <v>282</v>
      </c>
      <c r="P46" s="94">
        <f>IF('P2'!Q16=0,"",'P2'!Q16)</f>
        <v>308.35221274902267</v>
      </c>
    </row>
    <row r="47" spans="1:18" s="99" customFormat="1" ht="18.75" x14ac:dyDescent="0.3">
      <c r="A47" s="90">
        <v>13</v>
      </c>
      <c r="B47" s="91">
        <f>IF('P5'!A16="","",'P5'!A16)</f>
        <v>62</v>
      </c>
      <c r="C47" s="94">
        <f>IF('P5'!B16="","",'P5'!B16)</f>
        <v>60.68</v>
      </c>
      <c r="D47" s="91" t="str">
        <f>IF('P5'!C16="","",'P5'!C16)</f>
        <v>UM</v>
      </c>
      <c r="E47" s="92">
        <f>IF('P5'!D16="","",'P5'!D16)</f>
        <v>36879</v>
      </c>
      <c r="F47" s="93" t="str">
        <f>IF('P5'!F16="","",'P5'!F16)</f>
        <v>Marcus Bratli</v>
      </c>
      <c r="G47" s="97">
        <f>IF('P5'!H16=0,"",'P5'!H16)</f>
        <v>88</v>
      </c>
      <c r="H47" s="97">
        <f>IF('P5'!I16=0,"",'P5'!I16)</f>
        <v>92</v>
      </c>
      <c r="I47" s="97">
        <f>IF('P5'!J16=0,"",'P5'!J16)</f>
        <v>-96</v>
      </c>
      <c r="J47" s="97">
        <f>IF('P5'!K16=0,"",'P5'!K16)</f>
        <v>108</v>
      </c>
      <c r="K47" s="97">
        <f>IF('P5'!L16=0,"",'P5'!L16)</f>
        <v>113</v>
      </c>
      <c r="L47" s="97">
        <f>IF('P5'!M16=0,"",'P5'!M16)</f>
        <v>117</v>
      </c>
      <c r="M47" s="97">
        <f>IF('P5'!N16=0,"",'P5'!N16)</f>
        <v>92</v>
      </c>
      <c r="N47" s="97">
        <f>IF('P5'!O16=0,"",'P5'!O16)</f>
        <v>117</v>
      </c>
      <c r="O47" s="97">
        <f>IF('P5'!P16=0,"",'P5'!P16)</f>
        <v>209</v>
      </c>
      <c r="P47" s="94">
        <f>IF('P5'!Q16=0,"",'P5'!Q16)</f>
        <v>306.99125618080416</v>
      </c>
    </row>
    <row r="48" spans="1:18" s="99" customFormat="1" ht="18.75" x14ac:dyDescent="0.3">
      <c r="A48" s="90">
        <v>14</v>
      </c>
      <c r="B48" s="91">
        <f>IF('P2'!A15="","",'P2'!A15)</f>
        <v>105</v>
      </c>
      <c r="C48" s="94">
        <f>IF('P2'!B15="","",'P2'!B15)</f>
        <v>104.26</v>
      </c>
      <c r="D48" s="91" t="str">
        <f>IF('P2'!C15="","",'P2'!C15)</f>
        <v>M2</v>
      </c>
      <c r="E48" s="92">
        <f>IF('P2'!D15="","",'P2'!D15)</f>
        <v>26790</v>
      </c>
      <c r="F48" s="93" t="str">
        <f>IF('P2'!F15="","",'P2'!F15)</f>
        <v>Ronny Fevåg</v>
      </c>
      <c r="G48" s="97">
        <f>IF('P2'!H15=0,"",'P2'!H15)</f>
        <v>115</v>
      </c>
      <c r="H48" s="97">
        <f>IF('P2'!I15=0,"",'P2'!I15)</f>
        <v>-120</v>
      </c>
      <c r="I48" s="97">
        <f>IF('P2'!J15=0,"",'P2'!J15)</f>
        <v>120</v>
      </c>
      <c r="J48" s="97">
        <f>IF('P2'!K15=0,"",'P2'!K15)</f>
        <v>145</v>
      </c>
      <c r="K48" s="97">
        <f>IF('P2'!L15=0,"",'P2'!L15)</f>
        <v>151</v>
      </c>
      <c r="L48" s="97">
        <f>IF('P2'!M15=0,"",'P2'!M15)</f>
        <v>156</v>
      </c>
      <c r="M48" s="97">
        <f>IF('P2'!N15=0,"",'P2'!N15)</f>
        <v>120</v>
      </c>
      <c r="N48" s="97">
        <f>IF('P2'!O15=0,"",'P2'!O15)</f>
        <v>156</v>
      </c>
      <c r="O48" s="97">
        <f>IF('P2'!P15=0,"",'P2'!P15)</f>
        <v>276</v>
      </c>
      <c r="P48" s="94">
        <f>IF('P2'!Q15=0,"",'P2'!Q15)</f>
        <v>302.38314473567129</v>
      </c>
      <c r="R48" s="101"/>
    </row>
    <row r="49" spans="1:16" s="99" customFormat="1" ht="18.75" x14ac:dyDescent="0.3">
      <c r="A49" s="90">
        <v>15</v>
      </c>
      <c r="B49" s="91">
        <f>IF('P4'!A15="","",'P4'!A15)</f>
        <v>94</v>
      </c>
      <c r="C49" s="94">
        <f>IF('P4'!B15="","",'P4'!B15)</f>
        <v>91.18</v>
      </c>
      <c r="D49" s="91" t="str">
        <f>IF('P4'!C15="","",'P4'!C15)</f>
        <v>JM</v>
      </c>
      <c r="E49" s="92">
        <f>IF('P4'!D15="","",'P4'!D15)</f>
        <v>35434</v>
      </c>
      <c r="F49" s="93" t="str">
        <f>IF('P4'!F15="","",'P4'!F15)</f>
        <v>Ole Magnus Strand</v>
      </c>
      <c r="G49" s="97">
        <f>IF('P4'!H15=0,"",'P4'!H15)</f>
        <v>-110</v>
      </c>
      <c r="H49" s="97">
        <f>IF('P4'!I15=0,"",'P4'!I15)</f>
        <v>110</v>
      </c>
      <c r="I49" s="97">
        <f>IF('P4'!J15=0,"",'P4'!J15)</f>
        <v>115</v>
      </c>
      <c r="J49" s="97">
        <f>IF('P4'!K15=0,"",'P4'!K15)</f>
        <v>135</v>
      </c>
      <c r="K49" s="97">
        <f>IF('P4'!L15=0,"",'P4'!L15)</f>
        <v>140</v>
      </c>
      <c r="L49" s="97">
        <f>IF('P4'!M15=0,"",'P4'!M15)</f>
        <v>145</v>
      </c>
      <c r="M49" s="97">
        <f>IF('P4'!N15=0,"",'P4'!N15)</f>
        <v>115</v>
      </c>
      <c r="N49" s="97">
        <f>IF('P4'!O15=0,"",'P4'!O15)</f>
        <v>145</v>
      </c>
      <c r="O49" s="97">
        <f>IF('P4'!P15=0,"",'P4'!P15)</f>
        <v>260</v>
      </c>
      <c r="P49" s="94">
        <f>IF('P4'!Q15=0,"",'P4'!Q15)</f>
        <v>300.59239285920023</v>
      </c>
    </row>
    <row r="50" spans="1:16" s="99" customFormat="1" ht="18.75" x14ac:dyDescent="0.3">
      <c r="A50" s="90">
        <v>16</v>
      </c>
      <c r="B50" s="91">
        <f>IF('P11'!A17="","",'P11'!A17)</f>
        <v>105</v>
      </c>
      <c r="C50" s="94">
        <f>IF('P11'!B17="","",'P11'!B17)</f>
        <v>95.84</v>
      </c>
      <c r="D50" s="91" t="str">
        <f>IF('P11'!C17="","",'P11'!C17)</f>
        <v>SM</v>
      </c>
      <c r="E50" s="92">
        <f>IF('P11'!D17="","",'P11'!D17)</f>
        <v>33520</v>
      </c>
      <c r="F50" s="93" t="str">
        <f>IF('P11'!F17="","",'P11'!F17)</f>
        <v>Stein Inge Holstad</v>
      </c>
      <c r="G50" s="97">
        <f>IF('P11'!H17=0,"",'P11'!H17)</f>
        <v>110</v>
      </c>
      <c r="H50" s="97">
        <f>IF('P11'!I17=0,"",'P11'!I17)</f>
        <v>115</v>
      </c>
      <c r="I50" s="97">
        <f>IF('P11'!J17=0,"",'P11'!J17)</f>
        <v>-120</v>
      </c>
      <c r="J50" s="97">
        <f>IF('P11'!K17=0,"",'P11'!K17)</f>
        <v>140</v>
      </c>
      <c r="K50" s="97">
        <f>IF('P11'!L17=0,"",'P11'!L17)</f>
        <v>145</v>
      </c>
      <c r="L50" s="97">
        <f>IF('P11'!M17=0,"",'P11'!M17)</f>
        <v>150</v>
      </c>
      <c r="M50" s="97">
        <f>IF('P11'!N17=0,"",'P11'!N17)</f>
        <v>115</v>
      </c>
      <c r="N50" s="97">
        <f>IF('P11'!O17=0,"",'P11'!O17)</f>
        <v>150</v>
      </c>
      <c r="O50" s="97">
        <f>IF('P11'!P17=0,"",'P11'!P17)</f>
        <v>265</v>
      </c>
      <c r="P50" s="94">
        <f>IF('P11'!Q17=0,"",'P11'!Q17)</f>
        <v>299.87285189851826</v>
      </c>
    </row>
    <row r="51" spans="1:16" s="99" customFormat="1" ht="18.75" x14ac:dyDescent="0.3">
      <c r="A51" s="90">
        <v>17</v>
      </c>
      <c r="B51" s="91">
        <f>IF('P5'!A12="","",'P5'!A12)</f>
        <v>85</v>
      </c>
      <c r="C51" s="94">
        <f>IF('P5'!B12="","",'P5'!B12)</f>
        <v>81.540000000000006</v>
      </c>
      <c r="D51" s="91" t="str">
        <f>IF('P5'!C12="","",'P5'!C12)</f>
        <v>JM</v>
      </c>
      <c r="E51" s="92">
        <f>IF('P5'!D12="","",'P5'!D12)</f>
        <v>36065</v>
      </c>
      <c r="F51" s="93" t="str">
        <f>IF('P5'!F12="","",'P5'!F12)</f>
        <v>Mathias Hove Johansen</v>
      </c>
      <c r="G51" s="97">
        <f>IF('P5'!H12=0,"",'P5'!H12)</f>
        <v>95</v>
      </c>
      <c r="H51" s="97">
        <f>IF('P5'!I12=0,"",'P5'!I12)</f>
        <v>105</v>
      </c>
      <c r="I51" s="97">
        <f>IF('P5'!J12=0,"",'P5'!J12)</f>
        <v>110</v>
      </c>
      <c r="J51" s="97">
        <f>IF('P5'!K12=0,"",'P5'!K12)</f>
        <v>125</v>
      </c>
      <c r="K51" s="97">
        <f>IF('P5'!L12=0,"",'P5'!L12)</f>
        <v>135</v>
      </c>
      <c r="L51" s="97">
        <f>IF('P5'!M12=0,"",'P5'!M12)</f>
        <v>-140</v>
      </c>
      <c r="M51" s="97">
        <f>IF('P5'!N12=0,"",'P5'!N12)</f>
        <v>110</v>
      </c>
      <c r="N51" s="97">
        <f>IF('P5'!O12=0,"",'P5'!O12)</f>
        <v>135</v>
      </c>
      <c r="O51" s="97">
        <f>IF('P5'!P12=0,"",'P5'!P12)</f>
        <v>245</v>
      </c>
      <c r="P51" s="94">
        <f>IF('P5'!Q12=0,"",'P5'!Q12)</f>
        <v>299.05751523441251</v>
      </c>
    </row>
    <row r="52" spans="1:16" s="99" customFormat="1" ht="18.75" x14ac:dyDescent="0.3">
      <c r="A52" s="90">
        <v>18</v>
      </c>
      <c r="B52" s="91">
        <f>IF('P11'!A14="","",'P11'!A14)</f>
        <v>77</v>
      </c>
      <c r="C52" s="94">
        <f>IF('P11'!B14="","",'P11'!B14)</f>
        <v>73.459999999999994</v>
      </c>
      <c r="D52" s="91" t="str">
        <f>IF('P11'!C14="","",'P11'!C14)</f>
        <v>SM</v>
      </c>
      <c r="E52" s="92">
        <f>IF('P11'!D14="","",'P11'!D14)</f>
        <v>32283</v>
      </c>
      <c r="F52" s="93" t="str">
        <f>IF('P11'!F14="","",'P11'!F14)</f>
        <v>Patrik Welvestad</v>
      </c>
      <c r="G52" s="97">
        <f>IF('P11'!H14=0,"",'P11'!H14)</f>
        <v>95</v>
      </c>
      <c r="H52" s="97">
        <f>IF('P11'!I14=0,"",'P11'!I14)</f>
        <v>100</v>
      </c>
      <c r="I52" s="97">
        <f>IF('P11'!J14=0,"",'P11'!J14)</f>
        <v>-106</v>
      </c>
      <c r="J52" s="97">
        <f>IF('P11'!K14=0,"",'P11'!K14)</f>
        <v>125</v>
      </c>
      <c r="K52" s="97">
        <f>IF('P11'!L14=0,"",'P11'!L14)</f>
        <v>131</v>
      </c>
      <c r="L52" s="97">
        <f>IF('P11'!M14=0,"",'P11'!M14)</f>
        <v>-136</v>
      </c>
      <c r="M52" s="97">
        <f>IF('P11'!N14=0,"",'P11'!N14)</f>
        <v>100</v>
      </c>
      <c r="N52" s="97">
        <f>IF('P11'!O14=0,"",'P11'!O14)</f>
        <v>131</v>
      </c>
      <c r="O52" s="97">
        <f>IF('P11'!P14=0,"",'P11'!P14)</f>
        <v>231</v>
      </c>
      <c r="P52" s="94">
        <f>IF('P11'!Q14=0,"",'P11'!Q14)</f>
        <v>298.95348929825343</v>
      </c>
    </row>
    <row r="53" spans="1:16" s="99" customFormat="1" ht="18.75" x14ac:dyDescent="0.3">
      <c r="A53" s="90">
        <v>19</v>
      </c>
      <c r="B53" s="91">
        <f>IF('P12'!A12="","",'P12'!A12)</f>
        <v>94</v>
      </c>
      <c r="C53" s="94">
        <f>IF('P12'!B12="","",'P12'!B12)</f>
        <v>85.64</v>
      </c>
      <c r="D53" s="91" t="str">
        <f>IF('P12'!C12="","",'P12'!C12)</f>
        <v>SM</v>
      </c>
      <c r="E53" s="92">
        <f>IF('P12'!D12="","",'P12'!D12)</f>
        <v>33128</v>
      </c>
      <c r="F53" s="93" t="str">
        <f>IF('P12'!F12="","",'P12'!F12)</f>
        <v>Robin Andresen</v>
      </c>
      <c r="G53" s="97">
        <f>IF('P12'!H12=0,"",'P12'!H12)</f>
        <v>-110</v>
      </c>
      <c r="H53" s="97">
        <f>IF('P12'!I12=0,"",'P12'!I12)</f>
        <v>110</v>
      </c>
      <c r="I53" s="97">
        <f>IF('P12'!J12=0,"",'P12'!J12)</f>
        <v>-115</v>
      </c>
      <c r="J53" s="97">
        <f>IF('P12'!K12=0,"",'P12'!K12)</f>
        <v>130</v>
      </c>
      <c r="K53" s="97">
        <f>IF('P12'!L12=0,"",'P12'!L12)</f>
        <v>139</v>
      </c>
      <c r="L53" s="97">
        <f>IF('P12'!M12=0,"",'P12'!M12)</f>
        <v>-142</v>
      </c>
      <c r="M53" s="97">
        <f>IF('P12'!N12=0,"",'P12'!N12)</f>
        <v>110</v>
      </c>
      <c r="N53" s="97">
        <f>IF('P12'!O12=0,"",'P12'!O12)</f>
        <v>139</v>
      </c>
      <c r="O53" s="97">
        <f>IF('P12'!P12=0,"",'P12'!P12)</f>
        <v>249</v>
      </c>
      <c r="P53" s="94">
        <f>IF('P12'!Q12=0,"",'P12'!Q12)</f>
        <v>296.46471431914762</v>
      </c>
    </row>
    <row r="54" spans="1:16" s="99" customFormat="1" ht="18.75" x14ac:dyDescent="0.3">
      <c r="A54" s="90">
        <v>20</v>
      </c>
      <c r="B54" s="91">
        <f>IF('P5'!A14="","",'P5'!A14)</f>
        <v>62</v>
      </c>
      <c r="C54" s="94">
        <f>IF('P5'!B14="","",'P5'!B14)</f>
        <v>61.44</v>
      </c>
      <c r="D54" s="91" t="str">
        <f>IF('P5'!C14="","",'P5'!C14)</f>
        <v>UM</v>
      </c>
      <c r="E54" s="92">
        <f>IF('P5'!D14="","",'P5'!D14)</f>
        <v>36529</v>
      </c>
      <c r="F54" s="93" t="str">
        <f>IF('P5'!F14="","",'P5'!F14)</f>
        <v>Robert Andre Moldestad</v>
      </c>
      <c r="G54" s="97">
        <f>IF('P5'!H14=0,"",'P5'!H14)</f>
        <v>89</v>
      </c>
      <c r="H54" s="97">
        <f>IF('P5'!I14=0,"",'P5'!I14)</f>
        <v>-93</v>
      </c>
      <c r="I54" s="97">
        <f>IF('P5'!J14=0,"",'P5'!J14)</f>
        <v>-96</v>
      </c>
      <c r="J54" s="97">
        <f>IF('P5'!K14=0,"",'P5'!K14)</f>
        <v>-112</v>
      </c>
      <c r="K54" s="97">
        <f>IF('P5'!L14=0,"",'P5'!L14)</f>
        <v>112</v>
      </c>
      <c r="L54" s="97">
        <f>IF('P5'!M14=0,"",'P5'!M14)</f>
        <v>-117</v>
      </c>
      <c r="M54" s="97">
        <f>IF('P5'!N14=0,"",'P5'!N14)</f>
        <v>89</v>
      </c>
      <c r="N54" s="97">
        <f>IF('P5'!O14=0,"",'P5'!O14)</f>
        <v>112</v>
      </c>
      <c r="O54" s="97">
        <f>IF('P5'!P14=0,"",'P5'!P14)</f>
        <v>201</v>
      </c>
      <c r="P54" s="94">
        <f>IF('P5'!Q14=0,"",'P5'!Q14)</f>
        <v>292.59137762168581</v>
      </c>
    </row>
    <row r="55" spans="1:16" s="99" customFormat="1" ht="18.75" x14ac:dyDescent="0.3">
      <c r="A55" s="90">
        <v>21</v>
      </c>
      <c r="B55" s="91">
        <f>IF('P12'!A14="","",'P12'!A14)</f>
        <v>94</v>
      </c>
      <c r="C55" s="94">
        <f>IF('P12'!B14="","",'P12'!B14)</f>
        <v>85.82</v>
      </c>
      <c r="D55" s="91" t="str">
        <f>IF('P12'!C14="","",'P12'!C14)</f>
        <v>SM</v>
      </c>
      <c r="E55" s="92">
        <f>IF('P12'!D14="","",'P12'!D14)</f>
        <v>31220</v>
      </c>
      <c r="F55" s="93" t="str">
        <f>IF('P12'!F14="","",'P12'!F14)</f>
        <v>Tomas Fjeldberg</v>
      </c>
      <c r="G55" s="97">
        <f>IF('P12'!H14=0,"",'P12'!H14)</f>
        <v>100</v>
      </c>
      <c r="H55" s="97">
        <f>IF('P12'!I14=0,"",'P12'!I14)</f>
        <v>105</v>
      </c>
      <c r="I55" s="97">
        <f>IF('P12'!J14=0,"",'P12'!J14)</f>
        <v>110</v>
      </c>
      <c r="J55" s="97">
        <f>IF('P12'!K14=0,"",'P12'!K14)</f>
        <v>125</v>
      </c>
      <c r="K55" s="97">
        <f>IF('P12'!L14=0,"",'P12'!L14)</f>
        <v>130</v>
      </c>
      <c r="L55" s="97">
        <f>IF('P12'!M14=0,"",'P12'!M14)</f>
        <v>135</v>
      </c>
      <c r="M55" s="97">
        <f>IF('P12'!N14=0,"",'P12'!N14)</f>
        <v>110</v>
      </c>
      <c r="N55" s="97">
        <f>IF('P12'!O14=0,"",'P12'!O14)</f>
        <v>135</v>
      </c>
      <c r="O55" s="97">
        <f>IF('P12'!P14=0,"",'P12'!P14)</f>
        <v>245</v>
      </c>
      <c r="P55" s="94">
        <f>IF('P12'!Q14=0,"",'P12'!Q14)</f>
        <v>291.40230443607953</v>
      </c>
    </row>
    <row r="56" spans="1:16" s="99" customFormat="1" ht="18.75" x14ac:dyDescent="0.3">
      <c r="A56" s="90">
        <v>22</v>
      </c>
      <c r="B56" s="91">
        <f>IF('P11'!A20="","",'P11'!A20)</f>
        <v>94</v>
      </c>
      <c r="C56" s="94">
        <f>IF('P11'!B20="","",'P11'!B20)</f>
        <v>86.98</v>
      </c>
      <c r="D56" s="91" t="str">
        <f>IF('P11'!C20="","",'P11'!C20)</f>
        <v>SM</v>
      </c>
      <c r="E56" s="92">
        <f>IF('P11'!D20="","",'P11'!D20)</f>
        <v>33405</v>
      </c>
      <c r="F56" s="93" t="str">
        <f>IF('P11'!F20="","",'P11'!F20)</f>
        <v>Ole Morten Joneid</v>
      </c>
      <c r="G56" s="97">
        <f>IF('P11'!H20=0,"",'P11'!H20)</f>
        <v>100</v>
      </c>
      <c r="H56" s="97">
        <f>IF('P11'!I20=0,"",'P11'!I20)</f>
        <v>-105</v>
      </c>
      <c r="I56" s="97">
        <f>IF('P11'!J20=0,"",'P11'!J20)</f>
        <v>105</v>
      </c>
      <c r="J56" s="97">
        <f>IF('P11'!K20=0,"",'P11'!K20)</f>
        <v>-137</v>
      </c>
      <c r="K56" s="97">
        <f>IF('P11'!L20=0,"",'P11'!L20)</f>
        <v>137</v>
      </c>
      <c r="L56" s="97">
        <f>IF('P11'!M20=0,"",'P11'!M20)</f>
        <v>-142</v>
      </c>
      <c r="M56" s="97">
        <f>IF('P11'!N20=0,"",'P11'!N20)</f>
        <v>105</v>
      </c>
      <c r="N56" s="97">
        <f>IF('P11'!O20=0,"",'P11'!O20)</f>
        <v>137</v>
      </c>
      <c r="O56" s="97">
        <f>IF('P11'!P20=0,"",'P11'!P20)</f>
        <v>242</v>
      </c>
      <c r="P56" s="94">
        <f>IF('P11'!Q20=0,"",'P11'!Q20)</f>
        <v>285.96746296167504</v>
      </c>
    </row>
    <row r="57" spans="1:16" s="99" customFormat="1" ht="18.75" x14ac:dyDescent="0.3">
      <c r="A57" s="90">
        <v>23</v>
      </c>
      <c r="B57" s="91">
        <f>IF('P12'!A17="","",'P12'!A17)</f>
        <v>77</v>
      </c>
      <c r="C57" s="94">
        <f>IF('P12'!B17="","",'P12'!B17)</f>
        <v>76.34</v>
      </c>
      <c r="D57" s="91" t="str">
        <f>IF('P12'!C17="","",'P12'!C17)</f>
        <v>UM</v>
      </c>
      <c r="E57" s="92">
        <f>IF('P12'!D17="","",'P12'!D17)</f>
        <v>37233</v>
      </c>
      <c r="F57" s="93" t="str">
        <f>IF('P12'!F17="","",'P12'!F17)</f>
        <v>Øystein Aleksander Skauge</v>
      </c>
      <c r="G57" s="97">
        <f>IF('P12'!H17=0,"",'P12'!H17)</f>
        <v>98</v>
      </c>
      <c r="H57" s="97">
        <f>IF('P12'!I17=0,"",'P12'!I17)</f>
        <v>102</v>
      </c>
      <c r="I57" s="97">
        <f>IF('P12'!J17=0,"",'P12'!J17)</f>
        <v>-105</v>
      </c>
      <c r="J57" s="97">
        <f>IF('P12'!K17=0,"",'P12'!K17)</f>
        <v>-115</v>
      </c>
      <c r="K57" s="97">
        <f>IF('P12'!L17=0,"",'P12'!L17)</f>
        <v>115</v>
      </c>
      <c r="L57" s="97">
        <f>IF('P12'!M17=0,"",'P12'!M17)</f>
        <v>121</v>
      </c>
      <c r="M57" s="97">
        <f>IF('P12'!N17=0,"",'P12'!N17)</f>
        <v>102</v>
      </c>
      <c r="N57" s="97">
        <f>IF('P12'!O17=0,"",'P12'!O17)</f>
        <v>121</v>
      </c>
      <c r="O57" s="97">
        <f>IF('P12'!P17=0,"",'P12'!P17)</f>
        <v>223</v>
      </c>
      <c r="P57" s="94">
        <f>IF('P12'!Q17=0,"",'P12'!Q17)</f>
        <v>282.19890569460551</v>
      </c>
    </row>
    <row r="58" spans="1:16" s="99" customFormat="1" ht="18.75" x14ac:dyDescent="0.3">
      <c r="A58" s="90">
        <v>24</v>
      </c>
      <c r="B58" s="91">
        <f>IF('P11'!A12="","",'P11'!A12)</f>
        <v>94</v>
      </c>
      <c r="C58" s="94">
        <f>IF('P11'!B12="","",'P11'!B12)</f>
        <v>89.1</v>
      </c>
      <c r="D58" s="91" t="str">
        <f>IF('P11'!C12="","",'P11'!C12)</f>
        <v>SM</v>
      </c>
      <c r="E58" s="92">
        <f>IF('P11'!D12="","",'P11'!D12)</f>
        <v>35101</v>
      </c>
      <c r="F58" s="93" t="str">
        <f>IF('P11'!F12="","",'P11'!F12)</f>
        <v>Hans Sande</v>
      </c>
      <c r="G58" s="97">
        <f>IF('P11'!H12=0,"",'P11'!H12)</f>
        <v>105</v>
      </c>
      <c r="H58" s="97">
        <f>IF('P11'!I12=0,"",'P11'!I12)</f>
        <v>-110</v>
      </c>
      <c r="I58" s="97">
        <f>IF('P11'!J12=0,"",'P11'!J12)</f>
        <v>-110</v>
      </c>
      <c r="J58" s="97">
        <f>IF('P11'!K12=0,"",'P11'!K12)</f>
        <v>135</v>
      </c>
      <c r="K58" s="97">
        <f>IF('P11'!L12=0,"",'P11'!L12)</f>
        <v>-140</v>
      </c>
      <c r="L58" s="97">
        <f>IF('P11'!M12=0,"",'P11'!M12)</f>
        <v>-140</v>
      </c>
      <c r="M58" s="97">
        <f>IF('P11'!N12=0,"",'P11'!N12)</f>
        <v>105</v>
      </c>
      <c r="N58" s="97">
        <f>IF('P11'!O12=0,"",'P11'!O12)</f>
        <v>135</v>
      </c>
      <c r="O58" s="97">
        <f>IF('P11'!P12=0,"",'P11'!P12)</f>
        <v>240</v>
      </c>
      <c r="P58" s="94">
        <f>IF('P11'!Q12=0,"",'P11'!Q12)</f>
        <v>280.40112246031737</v>
      </c>
    </row>
    <row r="59" spans="1:16" s="99" customFormat="1" ht="18.75" x14ac:dyDescent="0.3">
      <c r="A59" s="90">
        <v>25</v>
      </c>
      <c r="B59" s="91" t="str">
        <f>IF('P11'!A15="","",'P11'!A15)</f>
        <v>+105</v>
      </c>
      <c r="C59" s="94">
        <f>IF('P11'!B15="","",'P11'!B15)</f>
        <v>114.18</v>
      </c>
      <c r="D59" s="91" t="str">
        <f>IF('P11'!C15="","",'P11'!C15)</f>
        <v>SM</v>
      </c>
      <c r="E59" s="92">
        <f>IF('P11'!D15="","",'P11'!D15)</f>
        <v>32467</v>
      </c>
      <c r="F59" s="93" t="str">
        <f>IF('P11'!F15="","",'P11'!F15)</f>
        <v>Kristian Kvalen</v>
      </c>
      <c r="G59" s="97">
        <f>IF('P11'!H15=0,"",'P11'!H15)</f>
        <v>115</v>
      </c>
      <c r="H59" s="97">
        <f>IF('P11'!I15=0,"",'P11'!I15)</f>
        <v>-119</v>
      </c>
      <c r="I59" s="97">
        <f>IF('P11'!J15=0,"",'P11'!J15)</f>
        <v>-121</v>
      </c>
      <c r="J59" s="97">
        <f>IF('P11'!K15=0,"",'P11'!K15)</f>
        <v>140</v>
      </c>
      <c r="K59" s="97">
        <f>IF('P11'!L15=0,"",'P11'!L15)</f>
        <v>-145</v>
      </c>
      <c r="L59" s="97">
        <f>IF('P11'!M15=0,"",'P11'!M15)</f>
        <v>145</v>
      </c>
      <c r="M59" s="97">
        <f>IF('P11'!N15=0,"",'P11'!N15)</f>
        <v>115</v>
      </c>
      <c r="N59" s="97">
        <f>IF('P11'!O15=0,"",'P11'!O15)</f>
        <v>145</v>
      </c>
      <c r="O59" s="97">
        <f>IF('P11'!P15=0,"",'P11'!P15)</f>
        <v>260</v>
      </c>
      <c r="P59" s="94">
        <f>IF('P11'!Q15=0,"",'P11'!Q15)</f>
        <v>276.59817565517835</v>
      </c>
    </row>
    <row r="60" spans="1:16" s="99" customFormat="1" ht="18.75" x14ac:dyDescent="0.3">
      <c r="A60" s="90">
        <v>26</v>
      </c>
      <c r="B60" s="91">
        <f>IF('P12'!A9="","",'P12'!A9)</f>
        <v>85</v>
      </c>
      <c r="C60" s="94">
        <f>IF('P12'!B9="","",'P12'!B9)</f>
        <v>84.78</v>
      </c>
      <c r="D60" s="91" t="str">
        <f>IF('P12'!C9="","",'P12'!C9)</f>
        <v>SM</v>
      </c>
      <c r="E60" s="92">
        <f>IF('P12'!D9="","",'P12'!D9)</f>
        <v>32516</v>
      </c>
      <c r="F60" s="93" t="str">
        <f>IF('P12'!F9="","",'P12'!F9)</f>
        <v>Anders Albert</v>
      </c>
      <c r="G60" s="97">
        <f>IF('P12'!H9=0,"",'P12'!H9)</f>
        <v>95</v>
      </c>
      <c r="H60" s="97">
        <f>IF('P12'!I9=0,"",'P12'!I9)</f>
        <v>100</v>
      </c>
      <c r="I60" s="97">
        <f>IF('P12'!J9=0,"",'P12'!J9)</f>
        <v>-105</v>
      </c>
      <c r="J60" s="97">
        <f>IF('P12'!K9=0,"",'P12'!K9)</f>
        <v>125</v>
      </c>
      <c r="K60" s="97">
        <f>IF('P12'!L9=0,"",'P12'!L9)</f>
        <v>130</v>
      </c>
      <c r="L60" s="97">
        <f>IF('P12'!M9=0,"",'P12'!M9)</f>
        <v>-135</v>
      </c>
      <c r="M60" s="97">
        <f>IF('P12'!N9=0,"",'P12'!N9)</f>
        <v>100</v>
      </c>
      <c r="N60" s="97">
        <f>IF('P12'!O9=0,"",'P12'!O9)</f>
        <v>130</v>
      </c>
      <c r="O60" s="97">
        <f>IF('P12'!P9=0,"",'P12'!P9)</f>
        <v>230</v>
      </c>
      <c r="P60" s="94">
        <f>IF('P12'!Q9=0,"",'P12'!Q9)</f>
        <v>275.21210199513627</v>
      </c>
    </row>
    <row r="61" spans="1:16" s="99" customFormat="1" ht="18.75" x14ac:dyDescent="0.3">
      <c r="A61" s="90">
        <v>27</v>
      </c>
      <c r="B61" s="91">
        <f>IF('P8'!A17="","",'P8'!A17)</f>
        <v>62</v>
      </c>
      <c r="C61" s="94">
        <f>IF('P8'!B17="","",'P8'!B17)</f>
        <v>60.86</v>
      </c>
      <c r="D61" s="91" t="str">
        <f>IF('P8'!C17="","",'P8'!C17)</f>
        <v>UM</v>
      </c>
      <c r="E61" s="92">
        <f>IF('P8'!D17="","",'P8'!D17)</f>
        <v>36793</v>
      </c>
      <c r="F61" s="93" t="str">
        <f>IF('P8'!F17="","",'P8'!F17)</f>
        <v>Kim Aleksander Kværnø</v>
      </c>
      <c r="G61" s="97">
        <f>IF('P8'!H17=0,"",'P8'!H17)</f>
        <v>78</v>
      </c>
      <c r="H61" s="97">
        <f>IF('P8'!I17=0,"",'P8'!I17)</f>
        <v>82</v>
      </c>
      <c r="I61" s="97">
        <f>IF('P8'!J17=0,"",'P8'!J17)</f>
        <v>85</v>
      </c>
      <c r="J61" s="97">
        <f>IF('P8'!K17=0,"",'P8'!K17)</f>
        <v>98</v>
      </c>
      <c r="K61" s="97">
        <f>IF('P8'!L17=0,"",'P8'!L17)</f>
        <v>-102</v>
      </c>
      <c r="L61" s="97">
        <f>IF('P8'!M17=0,"",'P8'!M17)</f>
        <v>102</v>
      </c>
      <c r="M61" s="97">
        <f>IF('P8'!N17=0,"",'P8'!N17)</f>
        <v>85</v>
      </c>
      <c r="N61" s="97">
        <f>IF('P8'!O17=0,"",'P8'!O17)</f>
        <v>102</v>
      </c>
      <c r="O61" s="97">
        <f>IF('P8'!P17=0,"",'P8'!P17)</f>
        <v>187</v>
      </c>
      <c r="P61" s="94">
        <f>IF('P8'!Q17=0,"",'P8'!Q17)</f>
        <v>274.08523736112022</v>
      </c>
    </row>
    <row r="62" spans="1:16" s="99" customFormat="1" ht="18.75" x14ac:dyDescent="0.3">
      <c r="A62" s="90">
        <v>28</v>
      </c>
      <c r="B62" s="91">
        <f>IF('P11'!A10="","",'P11'!A10)</f>
        <v>85</v>
      </c>
      <c r="C62" s="94">
        <f>IF('P11'!B10="","",'P11'!B10)</f>
        <v>80.34</v>
      </c>
      <c r="D62" s="91" t="str">
        <f>IF('P11'!C10="","",'P11'!C10)</f>
        <v>SM</v>
      </c>
      <c r="E62" s="92">
        <f>IF('P11'!D10="","",'P11'!D10)</f>
        <v>33722</v>
      </c>
      <c r="F62" s="93" t="str">
        <f>IF('P11'!F10="","",'P11'!F10)</f>
        <v>Henrik Walter Pettersen</v>
      </c>
      <c r="G62" s="97">
        <f>IF('P11'!H10=0,"",'P11'!H10)</f>
        <v>98</v>
      </c>
      <c r="H62" s="97">
        <f>IF('P11'!I10=0,"",'P11'!I10)</f>
        <v>-102</v>
      </c>
      <c r="I62" s="97">
        <f>IF('P11'!J10=0,"",'P11'!J10)</f>
        <v>102</v>
      </c>
      <c r="J62" s="97">
        <f>IF('P11'!K10=0,"",'P11'!K10)</f>
        <v>120</v>
      </c>
      <c r="K62" s="97">
        <f>IF('P11'!L10=0,"",'P11'!L10)</f>
        <v>-125</v>
      </c>
      <c r="L62" s="97">
        <f>IF('P11'!M10=0,"",'P11'!M10)</f>
        <v>-125</v>
      </c>
      <c r="M62" s="97">
        <f>IF('P11'!N10=0,"",'P11'!N10)</f>
        <v>102</v>
      </c>
      <c r="N62" s="97">
        <f>IF('P11'!O10=0,"",'P11'!O10)</f>
        <v>120</v>
      </c>
      <c r="O62" s="97">
        <f>IF('P11'!P10=0,"",'P11'!P10)</f>
        <v>222</v>
      </c>
      <c r="P62" s="94">
        <f>IF('P11'!Q10=0,"",'P11'!Q10)</f>
        <v>273.11900171724409</v>
      </c>
    </row>
    <row r="63" spans="1:16" s="99" customFormat="1" ht="18.75" x14ac:dyDescent="0.3">
      <c r="A63" s="90">
        <v>29</v>
      </c>
      <c r="B63" s="91">
        <f>IF('P2'!A13="","",'P2'!A13)</f>
        <v>77</v>
      </c>
      <c r="C63" s="94">
        <f>IF('P2'!B13="","",'P2'!B13)</f>
        <v>74.84</v>
      </c>
      <c r="D63" s="91" t="str">
        <f>IF('P2'!C13="","",'P2'!C13)</f>
        <v>M4</v>
      </c>
      <c r="E63" s="92">
        <f>IF('P2'!D13="","",'P2'!D13)</f>
        <v>23475</v>
      </c>
      <c r="F63" s="93" t="str">
        <f>IF('P2'!F13="","",'P2'!F13)</f>
        <v>Atle Rønning Kauppinen</v>
      </c>
      <c r="G63" s="97">
        <f>IF('P2'!H13=0,"",'P2'!H13)</f>
        <v>90</v>
      </c>
      <c r="H63" s="97">
        <f>IF('P2'!I13=0,"",'P2'!I13)</f>
        <v>95</v>
      </c>
      <c r="I63" s="97">
        <f>IF('P2'!J13=0,"",'P2'!J13)</f>
        <v>97</v>
      </c>
      <c r="J63" s="97">
        <f>IF('P2'!K13=0,"",'P2'!K13)</f>
        <v>-115</v>
      </c>
      <c r="K63" s="97">
        <f>IF('P2'!L13=0,"",'P2'!L13)</f>
        <v>115</v>
      </c>
      <c r="L63" s="97">
        <f>IF('P2'!M13=0,"",'P2'!M13)</f>
        <v>-122</v>
      </c>
      <c r="M63" s="97">
        <f>IF('P2'!N13=0,"",'P2'!N13)</f>
        <v>97</v>
      </c>
      <c r="N63" s="97">
        <f>IF('P2'!O13=0,"",'P2'!O13)</f>
        <v>115</v>
      </c>
      <c r="O63" s="97">
        <f>IF('P2'!P13=0,"",'P2'!P13)</f>
        <v>212</v>
      </c>
      <c r="P63" s="94">
        <f>IF('P2'!Q13=0,"",'P2'!Q13)</f>
        <v>271.36745039590488</v>
      </c>
    </row>
    <row r="64" spans="1:16" s="99" customFormat="1" ht="18.75" x14ac:dyDescent="0.3">
      <c r="A64" s="90">
        <v>30</v>
      </c>
      <c r="B64" s="91">
        <f>IF('P12'!A10="","",'P12'!A10)</f>
        <v>69</v>
      </c>
      <c r="C64" s="94">
        <f>IF('P12'!B10="","",'P12'!B10)</f>
        <v>64.44</v>
      </c>
      <c r="D64" s="91" t="str">
        <f>IF('P12'!C10="","",'P12'!C10)</f>
        <v>SM</v>
      </c>
      <c r="E64" s="92">
        <f>IF('P12'!D10="","",'P12'!D10)</f>
        <v>34477</v>
      </c>
      <c r="F64" s="93" t="str">
        <f>IF('P12'!F10="","",'P12'!F10)</f>
        <v>Even H. Walaker</v>
      </c>
      <c r="G64" s="97">
        <f>IF('P12'!H10=0,"",'P12'!H10)</f>
        <v>80</v>
      </c>
      <c r="H64" s="97">
        <f>IF('P12'!I10=0,"",'P12'!I10)</f>
        <v>85</v>
      </c>
      <c r="I64" s="97">
        <f>IF('P12'!J10=0,"",'P12'!J10)</f>
        <v>90</v>
      </c>
      <c r="J64" s="97">
        <f>IF('P12'!K10=0,"",'P12'!K10)</f>
        <v>92</v>
      </c>
      <c r="K64" s="97">
        <f>IF('P12'!L10=0,"",'P12'!L10)</f>
        <v>98</v>
      </c>
      <c r="L64" s="97">
        <f>IF('P12'!M10=0,"",'P12'!M10)</f>
        <v>-105</v>
      </c>
      <c r="M64" s="97">
        <f>IF('P12'!N10=0,"",'P12'!N10)</f>
        <v>90</v>
      </c>
      <c r="N64" s="97">
        <f>IF('P12'!O10=0,"",'P12'!O10)</f>
        <v>98</v>
      </c>
      <c r="O64" s="97">
        <f>IF('P12'!P10=0,"",'P12'!P10)</f>
        <v>188</v>
      </c>
      <c r="P64" s="94">
        <f>IF('P12'!Q10=0,"",'P12'!Q10)</f>
        <v>264.64311998763577</v>
      </c>
    </row>
    <row r="65" spans="1:16" s="99" customFormat="1" ht="18.75" x14ac:dyDescent="0.3">
      <c r="A65" s="90">
        <v>31</v>
      </c>
      <c r="B65" s="91">
        <f>IF('P11'!A19="","",'P11'!A19)</f>
        <v>105</v>
      </c>
      <c r="C65" s="94">
        <f>IF('P11'!B19="","",'P11'!B19)</f>
        <v>95.92</v>
      </c>
      <c r="D65" s="91" t="str">
        <f>IF('P11'!C19="","",'P11'!C19)</f>
        <v>SM</v>
      </c>
      <c r="E65" s="92">
        <f>IF('P11'!D19="","",'P11'!D19)</f>
        <v>33771</v>
      </c>
      <c r="F65" s="93" t="str">
        <f>IF('P11'!F19="","",'P11'!F19)</f>
        <v>Anders Sandvik</v>
      </c>
      <c r="G65" s="97">
        <f>IF('P11'!H19=0,"",'P11'!H19)</f>
        <v>95</v>
      </c>
      <c r="H65" s="97">
        <f>IF('P11'!I19=0,"",'P11'!I19)</f>
        <v>100</v>
      </c>
      <c r="I65" s="97">
        <f>IF('P11'!J19=0,"",'P11'!J19)</f>
        <v>-104</v>
      </c>
      <c r="J65" s="97">
        <f>IF('P11'!K19=0,"",'P11'!K19)</f>
        <v>125</v>
      </c>
      <c r="K65" s="97">
        <f>IF('P11'!L19=0,"",'P11'!L19)</f>
        <v>130</v>
      </c>
      <c r="L65" s="97">
        <f>IF('P11'!M19=0,"",'P11'!M19)</f>
        <v>-134</v>
      </c>
      <c r="M65" s="97">
        <f>IF('P11'!N19=0,"",'P11'!N19)</f>
        <v>100</v>
      </c>
      <c r="N65" s="97">
        <f>IF('P11'!O19=0,"",'P11'!O19)</f>
        <v>130</v>
      </c>
      <c r="O65" s="97">
        <f>IF('P11'!P19=0,"",'P11'!P19)</f>
        <v>230</v>
      </c>
      <c r="P65" s="94">
        <f>IF('P11'!Q19=0,"",'P11'!Q19)</f>
        <v>260.17738587765115</v>
      </c>
    </row>
    <row r="66" spans="1:16" s="99" customFormat="1" ht="18.75" x14ac:dyDescent="0.3">
      <c r="A66" s="90">
        <v>32</v>
      </c>
      <c r="B66" s="91">
        <f>IF('P11'!A9="","",'P11'!A9)</f>
        <v>105</v>
      </c>
      <c r="C66" s="94">
        <f>IF('P11'!B9="","",'P11'!B9)</f>
        <v>102.46</v>
      </c>
      <c r="D66" s="91" t="str">
        <f>IF('P11'!C9="","",'P11'!C9)</f>
        <v>SM</v>
      </c>
      <c r="E66" s="92">
        <f>IF('P11'!D9="","",'P11'!D9)</f>
        <v>32137</v>
      </c>
      <c r="F66" s="93" t="str">
        <f>IF('P11'!F9="","",'P11'!F9)</f>
        <v>Geir Amund Svan Hasle</v>
      </c>
      <c r="G66" s="97">
        <f>IF('P11'!H9=0,"",'P11'!H9)</f>
        <v>105</v>
      </c>
      <c r="H66" s="97">
        <f>IF('P11'!I9=0,"",'P11'!I9)</f>
        <v>-110</v>
      </c>
      <c r="I66" s="97">
        <f>IF('P11'!J9=0,"",'P11'!J9)</f>
        <v>-110</v>
      </c>
      <c r="J66" s="97">
        <f>IF('P11'!K9=0,"",'P11'!K9)</f>
        <v>125</v>
      </c>
      <c r="K66" s="97">
        <f>IF('P11'!L9=0,"",'P11'!L9)</f>
        <v>-130</v>
      </c>
      <c r="L66" s="97">
        <f>IF('P11'!M9=0,"",'P11'!M9)</f>
        <v>130</v>
      </c>
      <c r="M66" s="97">
        <f>IF('P11'!N9=0,"",'P11'!N9)</f>
        <v>105</v>
      </c>
      <c r="N66" s="97">
        <f>IF('P11'!O9=0,"",'P11'!O9)</f>
        <v>130</v>
      </c>
      <c r="O66" s="97">
        <f>IF('P11'!P9=0,"",'P11'!P9)</f>
        <v>235</v>
      </c>
      <c r="P66" s="94">
        <f>IF('P11'!Q9=0,"",'P11'!Q9)</f>
        <v>259.08741716877495</v>
      </c>
    </row>
    <row r="67" spans="1:16" s="99" customFormat="1" ht="18.75" x14ac:dyDescent="0.3">
      <c r="A67" s="90">
        <v>33</v>
      </c>
      <c r="B67" s="91">
        <f>IF('P2'!A9="","",'P2'!A9)</f>
        <v>85</v>
      </c>
      <c r="C67" s="94">
        <f>IF('P2'!B9="","",'P2'!B9)</f>
        <v>82.14</v>
      </c>
      <c r="D67" s="91" t="str">
        <f>IF('P2'!C9="","",'P2'!C9)</f>
        <v>M4</v>
      </c>
      <c r="E67" s="92">
        <f>IF('P2'!D9="","",'P2'!D9)</f>
        <v>23084</v>
      </c>
      <c r="F67" s="93" t="str">
        <f>IF('P2'!F9="","",'P2'!F9)</f>
        <v>Bjørnar Olsen</v>
      </c>
      <c r="G67" s="97">
        <f>IF('P2'!H9=0,"",'P2'!H9)</f>
        <v>92</v>
      </c>
      <c r="H67" s="97">
        <f>IF('P2'!I9=0,"",'P2'!I9)</f>
        <v>95</v>
      </c>
      <c r="I67" s="97">
        <f>IF('P2'!J9=0,"",'P2'!J9)</f>
        <v>-97</v>
      </c>
      <c r="J67" s="97">
        <f>IF('P2'!K9=0,"",'P2'!K9)</f>
        <v>105</v>
      </c>
      <c r="K67" s="97">
        <f>IF('P2'!L9=0,"",'P2'!L9)</f>
        <v>110</v>
      </c>
      <c r="L67" s="97">
        <f>IF('P2'!M9=0,"",'P2'!M9)</f>
        <v>112</v>
      </c>
      <c r="M67" s="97">
        <f>IF('P2'!N9=0,"",'P2'!N9)</f>
        <v>95</v>
      </c>
      <c r="N67" s="97">
        <f>IF('P2'!O9=0,"",'P2'!O9)</f>
        <v>112</v>
      </c>
      <c r="O67" s="97">
        <f>IF('P2'!P9=0,"",'P2'!P9)</f>
        <v>207</v>
      </c>
      <c r="P67" s="94">
        <f>IF('P2'!Q9=0,"",'P2'!Q9)</f>
        <v>251.70795560940707</v>
      </c>
    </row>
    <row r="68" spans="1:16" s="99" customFormat="1" ht="18.75" x14ac:dyDescent="0.3">
      <c r="A68" s="90">
        <v>34</v>
      </c>
      <c r="B68" s="91">
        <f>IF('P1'!A9="","",'P1'!A9)</f>
        <v>94</v>
      </c>
      <c r="C68" s="94">
        <f>IF('P1'!B9="","",'P1'!B9)</f>
        <v>88.54</v>
      </c>
      <c r="D68" s="91" t="str">
        <f>IF('P1'!C9="","",'P1'!C9)</f>
        <v>M5</v>
      </c>
      <c r="E68" s="92">
        <f>IF('P1'!D9="","",'P1'!D9)</f>
        <v>22098</v>
      </c>
      <c r="F68" s="93" t="str">
        <f>IF('P1'!F9="","",'P1'!F9)</f>
        <v>Lars Hage</v>
      </c>
      <c r="G68" s="97">
        <f>IF('P1'!H9=0,"",'P1'!H9)</f>
        <v>75</v>
      </c>
      <c r="H68" s="97">
        <f>IF('P1'!I9=0,"",'P1'!I9)</f>
        <v>78</v>
      </c>
      <c r="I68" s="97">
        <f>IF('P1'!J9=0,"",'P1'!J9)</f>
        <v>-80</v>
      </c>
      <c r="J68" s="97">
        <f>IF('P1'!K9=0,"",'P1'!K9)</f>
        <v>95</v>
      </c>
      <c r="K68" s="97">
        <f>IF('P1'!L9=0,"",'P1'!L9)</f>
        <v>100</v>
      </c>
      <c r="L68" s="97">
        <f>IF('P1'!M9=0,"",'P1'!M9)</f>
        <v>-103</v>
      </c>
      <c r="M68" s="97">
        <f>IF('P1'!N9=0,"",'P1'!N9)</f>
        <v>78</v>
      </c>
      <c r="N68" s="97">
        <f>IF('P1'!O9=0,"",'P1'!O9)</f>
        <v>100</v>
      </c>
      <c r="O68" s="97">
        <f>IF('P1'!P9=0,"",'P1'!P9)</f>
        <v>178</v>
      </c>
      <c r="P68" s="94">
        <f>IF('P2'!Q9=0,"",'P2'!Q9)</f>
        <v>251.70795560940707</v>
      </c>
    </row>
    <row r="69" spans="1:16" s="99" customFormat="1" ht="18.75" x14ac:dyDescent="0.3">
      <c r="A69" s="90">
        <v>35</v>
      </c>
      <c r="B69" s="91">
        <f>IF('P8'!A15="","",'P8'!A15)</f>
        <v>77</v>
      </c>
      <c r="C69" s="94">
        <f>IF('P8'!B15="","",'P8'!B15)</f>
        <v>76.98</v>
      </c>
      <c r="D69" s="91" t="str">
        <f>IF('P8'!C15="","",'P8'!C15)</f>
        <v>UM</v>
      </c>
      <c r="E69" s="92">
        <f>IF('P8'!D15="","",'P8'!D15)</f>
        <v>37186</v>
      </c>
      <c r="F69" s="93" t="str">
        <f>IF('P8'!F15="","",'P8'!F15)</f>
        <v>Torgeir A. H. Bentsen</v>
      </c>
      <c r="G69" s="97">
        <f>IF('P8'!H15=0,"",'P8'!H15)</f>
        <v>80</v>
      </c>
      <c r="H69" s="97">
        <f>IF('P8'!I15=0,"",'P8'!I15)</f>
        <v>87</v>
      </c>
      <c r="I69" s="97">
        <f>IF('P8'!J15=0,"",'P8'!J15)</f>
        <v>-93</v>
      </c>
      <c r="J69" s="97">
        <f>IF('P8'!K15=0,"",'P8'!K15)</f>
        <v>105</v>
      </c>
      <c r="K69" s="97">
        <f>IF('P8'!L15=0,"",'P8'!L15)</f>
        <v>-110</v>
      </c>
      <c r="L69" s="97">
        <f>IF('P8'!M15=0,"",'P8'!M15)</f>
        <v>110</v>
      </c>
      <c r="M69" s="97">
        <f>IF('P8'!N15=0,"",'P8'!N15)</f>
        <v>87</v>
      </c>
      <c r="N69" s="97">
        <f>IF('P8'!O15=0,"",'P8'!O15)</f>
        <v>110</v>
      </c>
      <c r="O69" s="97">
        <f>IF('P8'!P15=0,"",'P8'!P15)</f>
        <v>197</v>
      </c>
      <c r="P69" s="94">
        <f>IF('P8'!Q15=0,"",'P8'!Q15)</f>
        <v>248.11925713197502</v>
      </c>
    </row>
    <row r="70" spans="1:16" s="99" customFormat="1" ht="18.75" x14ac:dyDescent="0.3">
      <c r="A70" s="90">
        <v>36</v>
      </c>
      <c r="B70" s="91">
        <f>IF('P2'!A14="","",'P2'!A14)</f>
        <v>85</v>
      </c>
      <c r="C70" s="94">
        <f>IF('P2'!B14="","",'P2'!B14)</f>
        <v>84.06</v>
      </c>
      <c r="D70" s="91" t="str">
        <f>IF('P2'!C14="","",'P2'!C14)</f>
        <v>M3</v>
      </c>
      <c r="E70" s="92">
        <f>IF('P2'!D14="","",'P2'!D14)</f>
        <v>25993</v>
      </c>
      <c r="F70" s="93" t="str">
        <f>IF('P2'!F14="","",'P2'!F14)</f>
        <v>Thorkild Larsen</v>
      </c>
      <c r="G70" s="97">
        <f>IF('P2'!H14=0,"",'P2'!H14)</f>
        <v>93</v>
      </c>
      <c r="H70" s="97">
        <f>IF('P2'!I14=0,"",'P2'!I14)</f>
        <v>97</v>
      </c>
      <c r="I70" s="97">
        <f>IF('P2'!J14=0,"",'P2'!J14)</f>
        <v>-100</v>
      </c>
      <c r="J70" s="97">
        <f>IF('P2'!K14=0,"",'P2'!K14)</f>
        <v>-108</v>
      </c>
      <c r="K70" s="97">
        <f>IF('P2'!L14=0,"",'P2'!L14)</f>
        <v>108</v>
      </c>
      <c r="L70" s="97">
        <f>IF('P2'!M14=0,"",'P2'!M14)</f>
        <v>-120</v>
      </c>
      <c r="M70" s="97">
        <f>IF('P2'!N14=0,"",'P2'!N14)</f>
        <v>97</v>
      </c>
      <c r="N70" s="97">
        <f>IF('P2'!O14=0,"",'P2'!O14)</f>
        <v>108</v>
      </c>
      <c r="O70" s="97">
        <f>IF('P2'!P14=0,"",'P2'!P14)</f>
        <v>205</v>
      </c>
      <c r="P70" s="94">
        <f>IF('P2'!Q14=0,"",'P2'!Q14)</f>
        <v>246.34725767297004</v>
      </c>
    </row>
    <row r="71" spans="1:16" s="99" customFormat="1" ht="18.75" x14ac:dyDescent="0.3">
      <c r="A71" s="90">
        <v>37</v>
      </c>
      <c r="B71" s="91" t="str">
        <f>IF('P5'!A9="","",'P5'!A9)</f>
        <v>+94</v>
      </c>
      <c r="C71" s="94">
        <f>IF('P5'!B9="","",'P5'!B9)</f>
        <v>103.6</v>
      </c>
      <c r="D71" s="91" t="str">
        <f>IF('P5'!C9="","",'P5'!C9)</f>
        <v>UM</v>
      </c>
      <c r="E71" s="92">
        <f>IF('P5'!D9="","",'P5'!D9)</f>
        <v>36608</v>
      </c>
      <c r="F71" s="93" t="str">
        <f>IF('P5'!F9="","",'P5'!F9)</f>
        <v>Kristen Brosvik</v>
      </c>
      <c r="G71" s="97">
        <f>IF('P5'!H9=0,"",'P5'!H9)</f>
        <v>90</v>
      </c>
      <c r="H71" s="97">
        <f>IF('P5'!I9=0,"",'P5'!I9)</f>
        <v>-94</v>
      </c>
      <c r="I71" s="97">
        <f>IF('P5'!J9=0,"",'P5'!J9)</f>
        <v>94</v>
      </c>
      <c r="J71" s="97">
        <f>IF('P5'!K9=0,"",'P5'!K9)</f>
        <v>120</v>
      </c>
      <c r="K71" s="97">
        <f>IF('P5'!L9=0,"",'P5'!L9)</f>
        <v>125</v>
      </c>
      <c r="L71" s="97">
        <f>IF('P5'!M9=0,"",'P5'!M9)</f>
        <v>130</v>
      </c>
      <c r="M71" s="97">
        <f>IF('P5'!N9=0,"",'P5'!N9)</f>
        <v>94</v>
      </c>
      <c r="N71" s="97">
        <f>IF('P5'!O9=0,"",'P5'!O9)</f>
        <v>130</v>
      </c>
      <c r="O71" s="97">
        <f>IF('P5'!P9=0,"",'P5'!P9)</f>
        <v>224</v>
      </c>
      <c r="P71" s="94">
        <f>IF('P5'!Q9=0,"",'P5'!Q9)</f>
        <v>245.96961550224444</v>
      </c>
    </row>
    <row r="72" spans="1:16" s="99" customFormat="1" ht="18.75" x14ac:dyDescent="0.3">
      <c r="A72" s="90">
        <v>38</v>
      </c>
      <c r="B72" s="91">
        <f>IF('P8'!A9="","",'P8'!A9)</f>
        <v>69</v>
      </c>
      <c r="C72" s="94">
        <f>IF('P8'!B9="","",'P8'!B9)</f>
        <v>63.42</v>
      </c>
      <c r="D72" s="91" t="str">
        <f>IF('P8'!C9="","",'P8'!C9)</f>
        <v>UM</v>
      </c>
      <c r="E72" s="92">
        <f>IF('P8'!D9="","",'P8'!D9)</f>
        <v>37220</v>
      </c>
      <c r="F72" s="93" t="str">
        <f>IF('P8'!F9="","",'P8'!F9)</f>
        <v>Aron Süssmann</v>
      </c>
      <c r="G72" s="97">
        <f>IF('P8'!H9=0,"",'P8'!H9)</f>
        <v>75</v>
      </c>
      <c r="H72" s="97">
        <f>IF('P8'!I9=0,"",'P8'!I9)</f>
        <v>80</v>
      </c>
      <c r="I72" s="97">
        <f>IF('P8'!J9=0,"",'P8'!J9)</f>
        <v>-82</v>
      </c>
      <c r="J72" s="97">
        <f>IF('P8'!K9=0,"",'P8'!K9)</f>
        <v>88</v>
      </c>
      <c r="K72" s="97">
        <f>IF('P8'!L9=0,"",'P8'!L9)</f>
        <v>92</v>
      </c>
      <c r="L72" s="97">
        <f>IF('P8'!M9=0,"",'P8'!M9)</f>
        <v>-94</v>
      </c>
      <c r="M72" s="97">
        <f>IF('P8'!N9=0,"",'P8'!N9)</f>
        <v>80</v>
      </c>
      <c r="N72" s="97">
        <f>IF('P8'!O9=0,"",'P8'!O9)</f>
        <v>92</v>
      </c>
      <c r="O72" s="97">
        <f>IF('P8'!P9=0,"",'P8'!P9)</f>
        <v>172</v>
      </c>
      <c r="P72" s="94">
        <f>IF('P8'!Q9=0,"",'P8'!Q9)</f>
        <v>244.81003134299769</v>
      </c>
    </row>
    <row r="73" spans="1:16" s="99" customFormat="1" ht="18.75" x14ac:dyDescent="0.3">
      <c r="A73" s="90">
        <v>39</v>
      </c>
      <c r="B73" s="91">
        <f>IF('P2'!A11="","",'P2'!A11)</f>
        <v>77</v>
      </c>
      <c r="C73" s="94">
        <f>IF('P2'!B11="","",'P2'!B11)</f>
        <v>76.42</v>
      </c>
      <c r="D73" s="91" t="str">
        <f>IF('P2'!C11="","",'P2'!C11)</f>
        <v>M4</v>
      </c>
      <c r="E73" s="92">
        <f>IF('P2'!D11="","",'P2'!D11)</f>
        <v>24706</v>
      </c>
      <c r="F73" s="93" t="str">
        <f>IF('P2'!F11="","",'P2'!F11)</f>
        <v>Torstein Gjervan</v>
      </c>
      <c r="G73" s="97">
        <f>IF('P2'!H11=0,"",'P2'!H11)</f>
        <v>-83</v>
      </c>
      <c r="H73" s="97">
        <f>IF('P2'!I11=0,"",'P2'!I11)</f>
        <v>83</v>
      </c>
      <c r="I73" s="97">
        <f>IF('P2'!J11=0,"",'P2'!J11)</f>
        <v>-86</v>
      </c>
      <c r="J73" s="97">
        <f>IF('P2'!K11=0,"",'P2'!K11)</f>
        <v>103</v>
      </c>
      <c r="K73" s="97">
        <f>IF('P2'!L11=0,"",'P2'!L11)</f>
        <v>106</v>
      </c>
      <c r="L73" s="97">
        <f>IF('P2'!M11=0,"",'P2'!M11)</f>
        <v>108</v>
      </c>
      <c r="M73" s="97">
        <f>IF('P2'!N11=0,"",'P2'!N11)</f>
        <v>83</v>
      </c>
      <c r="N73" s="97">
        <f>IF('P2'!O11=0,"",'P2'!O11)</f>
        <v>108</v>
      </c>
      <c r="O73" s="97">
        <f>IF('P2'!P11=0,"",'P2'!P11)</f>
        <v>191</v>
      </c>
      <c r="P73" s="94">
        <f>IF('P2'!Q11=0,"",'P2'!Q11)</f>
        <v>241.55983038479943</v>
      </c>
    </row>
    <row r="74" spans="1:16" s="99" customFormat="1" ht="18.75" x14ac:dyDescent="0.3">
      <c r="A74" s="90">
        <v>40</v>
      </c>
      <c r="B74" s="91">
        <f>IF('P11'!A21="","",'P11'!A21)</f>
        <v>85</v>
      </c>
      <c r="C74" s="94">
        <f>IF('P11'!B21="","",'P11'!B21)</f>
        <v>82.8</v>
      </c>
      <c r="D74" s="91" t="str">
        <f>IF('P11'!C21="","",'P11'!C21)</f>
        <v>SM</v>
      </c>
      <c r="E74" s="92">
        <f>IF('P11'!D21="","",'P11'!D21)</f>
        <v>32411</v>
      </c>
      <c r="F74" s="93" t="str">
        <f>IF('P11'!F21="","",'P11'!F21)</f>
        <v>Audun Reigstad</v>
      </c>
      <c r="G74" s="97">
        <f>IF('P11'!H21=0,"",'P11'!H21)</f>
        <v>75</v>
      </c>
      <c r="H74" s="97">
        <f>IF('P11'!I21=0,"",'P11'!I21)</f>
        <v>80</v>
      </c>
      <c r="I74" s="97">
        <f>IF('P11'!J21=0,"",'P11'!J21)</f>
        <v>-85</v>
      </c>
      <c r="J74" s="97">
        <f>IF('P11'!K21=0,"",'P11'!K21)</f>
        <v>105</v>
      </c>
      <c r="K74" s="97">
        <f>IF('P11'!L21=0,"",'P11'!L21)</f>
        <v>-110</v>
      </c>
      <c r="L74" s="97">
        <f>IF('P11'!M21=0,"",'P11'!M21)</f>
        <v>115</v>
      </c>
      <c r="M74" s="97">
        <f>IF('P11'!N21=0,"",'P11'!N21)</f>
        <v>80</v>
      </c>
      <c r="N74" s="97">
        <f>IF('P11'!O21=0,"",'P11'!O21)</f>
        <v>115</v>
      </c>
      <c r="O74" s="97">
        <f>IF('P11'!P21=0,"",'P11'!P21)</f>
        <v>195</v>
      </c>
      <c r="P74" s="94">
        <f>IF('P11'!Q21=0,"",'P11'!Q21)</f>
        <v>236.13769306968288</v>
      </c>
    </row>
    <row r="75" spans="1:16" s="99" customFormat="1" ht="18.75" x14ac:dyDescent="0.3">
      <c r="A75" s="90">
        <v>41</v>
      </c>
      <c r="B75" s="91">
        <f>IF('P7'!A13="","",'P7'!A13)</f>
        <v>85</v>
      </c>
      <c r="C75" s="94">
        <f>IF('P7'!B13="","",'P7'!B13)</f>
        <v>78.260000000000005</v>
      </c>
      <c r="D75" s="91" t="str">
        <f>IF('P7'!C13="","",'P7'!C13)</f>
        <v>UM</v>
      </c>
      <c r="E75" s="92">
        <f>IF('P7'!D13="","",'P7'!D13)</f>
        <v>36946</v>
      </c>
      <c r="F75" s="93" t="str">
        <f>IF('P7'!F13="","",'P7'!F13)</f>
        <v>Håkon Eik Litland</v>
      </c>
      <c r="G75" s="97">
        <f>IF('P7'!H13=0,"",'P7'!H13)</f>
        <v>77</v>
      </c>
      <c r="H75" s="97">
        <f>IF('P7'!I13=0,"",'P7'!I13)</f>
        <v>82</v>
      </c>
      <c r="I75" s="97">
        <f>IF('P7'!J13=0,"",'P7'!J13)</f>
        <v>90</v>
      </c>
      <c r="J75" s="97">
        <f>IF('P7'!K13=0,"",'P7'!K13)</f>
        <v>89</v>
      </c>
      <c r="K75" s="97">
        <f>IF('P7'!L13=0,"",'P7'!L13)</f>
        <v>95</v>
      </c>
      <c r="L75" s="97">
        <f>IF('P7'!M13=0,"",'P7'!M13)</f>
        <v>-100</v>
      </c>
      <c r="M75" s="97">
        <f>IF('P7'!N13=0,"",'P7'!N13)</f>
        <v>90</v>
      </c>
      <c r="N75" s="97">
        <f>IF('P7'!O13=0,"",'P7'!O13)</f>
        <v>95</v>
      </c>
      <c r="O75" s="97">
        <f>IF('P7'!P13=0,"",'P7'!P13)</f>
        <v>185</v>
      </c>
      <c r="P75" s="94">
        <f>IF('P7'!Q13=0,"",'P7'!Q13)</f>
        <v>230.8690461394452</v>
      </c>
    </row>
    <row r="76" spans="1:16" s="99" customFormat="1" ht="18.75" x14ac:dyDescent="0.3">
      <c r="A76" s="90">
        <v>42</v>
      </c>
      <c r="B76" s="91">
        <f>IF('P1'!A11="","",'P1'!A11)</f>
        <v>94</v>
      </c>
      <c r="C76" s="94">
        <f>IF('P1'!B11="","",'P1'!B11)</f>
        <v>91.92</v>
      </c>
      <c r="D76" s="91" t="str">
        <f>IF('P1'!C11="","",'P1'!C11)</f>
        <v>M1</v>
      </c>
      <c r="E76" s="92">
        <f>IF('P1'!D11="","",'P1'!D11)</f>
        <v>30002</v>
      </c>
      <c r="F76" s="93" t="str">
        <f>IF('P1'!F11="","",'P1'!F11)</f>
        <v>Øystein Sæten Hoff</v>
      </c>
      <c r="G76" s="97">
        <f>IF('P1'!H11=0,"",'P1'!H11)</f>
        <v>80</v>
      </c>
      <c r="H76" s="97">
        <f>IF('P1'!I11=0,"",'P1'!I11)</f>
        <v>86</v>
      </c>
      <c r="I76" s="97">
        <f>IF('P1'!J11=0,"",'P1'!J11)</f>
        <v>-92</v>
      </c>
      <c r="J76" s="97">
        <f>IF('P1'!K11=0,"",'P1'!K11)</f>
        <v>-108</v>
      </c>
      <c r="K76" s="97">
        <f>IF('P1'!L11=0,"",'P1'!L11)</f>
        <v>110</v>
      </c>
      <c r="L76" s="97">
        <f>IF('P1'!M11=0,"",'P1'!M11)</f>
        <v>113</v>
      </c>
      <c r="M76" s="97">
        <f>IF('P1'!N11=0,"",'P1'!N11)</f>
        <v>86</v>
      </c>
      <c r="N76" s="97">
        <f>IF('P1'!O11=0,"",'P1'!O11)</f>
        <v>113</v>
      </c>
      <c r="O76" s="97">
        <f>IF('P1'!P11=0,"",'P1'!P11)</f>
        <v>199</v>
      </c>
      <c r="P76" s="130">
        <f>IF('P1'!Q11=0,"",'P1'!Q11)</f>
        <v>229.24339667606543</v>
      </c>
    </row>
    <row r="77" spans="1:16" s="99" customFormat="1" ht="18.75" x14ac:dyDescent="0.3">
      <c r="A77" s="90">
        <v>43</v>
      </c>
      <c r="B77" s="91">
        <f>IF('P2'!A10="","",'P2'!A10)</f>
        <v>105</v>
      </c>
      <c r="C77" s="94">
        <f>IF('P2'!B10="","",'P2'!B10)</f>
        <v>95.46</v>
      </c>
      <c r="D77" s="91" t="str">
        <f>IF('P2'!C10="","",'P2'!C10)</f>
        <v>M5</v>
      </c>
      <c r="E77" s="92">
        <f>IF('P2'!D10="","",'P2'!D10)</f>
        <v>22864</v>
      </c>
      <c r="F77" s="93" t="str">
        <f>IF('P2'!F10="","",'P2'!F10)</f>
        <v>Petter N. Sæterdal</v>
      </c>
      <c r="G77" s="97">
        <f>IF('P2'!H10=0,"",'P2'!H10)</f>
        <v>85</v>
      </c>
      <c r="H77" s="97">
        <f>IF('P2'!I10=0,"",'P2'!I10)</f>
        <v>90</v>
      </c>
      <c r="I77" s="97">
        <f>IF('P2'!J10=0,"",'P2'!J10)</f>
        <v>-92</v>
      </c>
      <c r="J77" s="97">
        <f>IF('P2'!K10=0,"",'P2'!K10)</f>
        <v>105</v>
      </c>
      <c r="K77" s="97">
        <f>IF('P2'!L10=0,"",'P2'!L10)</f>
        <v>110</v>
      </c>
      <c r="L77" s="97">
        <f>IF('P2'!M10=0,"",'P2'!M10)</f>
        <v>-113</v>
      </c>
      <c r="M77" s="97">
        <f>IF('P2'!N10=0,"",'P2'!N10)</f>
        <v>90</v>
      </c>
      <c r="N77" s="97">
        <f>IF('P2'!O10=0,"",'P2'!O10)</f>
        <v>110</v>
      </c>
      <c r="O77" s="97">
        <f>IF('P2'!P10=0,"",'P2'!P10)</f>
        <v>200</v>
      </c>
      <c r="P77" s="94">
        <f>IF('P2'!Q10=0,"",'P2'!Q10)</f>
        <v>226.69204585926903</v>
      </c>
    </row>
    <row r="78" spans="1:16" s="99" customFormat="1" ht="18.75" x14ac:dyDescent="0.3">
      <c r="A78" s="90">
        <v>44</v>
      </c>
      <c r="B78" s="91">
        <f>IF('P5'!A10="","",'P5'!A10)</f>
        <v>94</v>
      </c>
      <c r="C78" s="94">
        <f>IF('P5'!B10="","",'P5'!B10)</f>
        <v>90.32</v>
      </c>
      <c r="D78" s="91" t="str">
        <f>IF('P5'!C10="","",'P5'!C10)</f>
        <v>JM</v>
      </c>
      <c r="E78" s="92">
        <f>IF('P5'!D10="","",'P5'!D10)</f>
        <v>36029</v>
      </c>
      <c r="F78" s="93" t="str">
        <f>IF('P5'!F10="","",'P5'!F10)</f>
        <v>Ole-Kristoffer Sørland</v>
      </c>
      <c r="G78" s="97">
        <f>IF('P5'!H10=0,"",'P5'!H10)</f>
        <v>80</v>
      </c>
      <c r="H78" s="97">
        <f>IF('P5'!I10=0,"",'P5'!I10)</f>
        <v>86</v>
      </c>
      <c r="I78" s="97">
        <f>IF('P5'!J10=0,"",'P5'!J10)</f>
        <v>-90</v>
      </c>
      <c r="J78" s="97">
        <f>IF('P5'!K10=0,"",'P5'!K10)</f>
        <v>95</v>
      </c>
      <c r="K78" s="97" t="str">
        <f>IF('P5'!L10=0,"",'P5'!L10)</f>
        <v>-</v>
      </c>
      <c r="L78" s="97" t="str">
        <f>IF('P5'!M10=0,"",'P5'!M10)</f>
        <v>-</v>
      </c>
      <c r="M78" s="97">
        <f>IF('P5'!N10=0,"",'P5'!N10)</f>
        <v>86</v>
      </c>
      <c r="N78" s="97">
        <f>IF('P5'!O10=0,"",'P5'!O10)</f>
        <v>95</v>
      </c>
      <c r="O78" s="97">
        <f>IF('P5'!P10=0,"",'P5'!P10)</f>
        <v>181</v>
      </c>
      <c r="P78" s="94">
        <f>IF('P5'!Q10=0,"",'P5'!Q10)</f>
        <v>210.15422921735708</v>
      </c>
    </row>
    <row r="79" spans="1:16" s="99" customFormat="1" ht="18.75" x14ac:dyDescent="0.3">
      <c r="A79" s="90">
        <v>45</v>
      </c>
      <c r="B79" s="91">
        <f>IF('P1'!A14="","",'P1'!A14)</f>
        <v>77</v>
      </c>
      <c r="C79" s="94">
        <f>IF('P1'!B14="","",'P1'!B14)</f>
        <v>76.2</v>
      </c>
      <c r="D79" s="91" t="str">
        <f>IF('P1'!C14="","",'P1'!C14)</f>
        <v>M6</v>
      </c>
      <c r="E79" s="92">
        <f>IF('P1'!D14="","",'P1'!D14)</f>
        <v>20075</v>
      </c>
      <c r="F79" s="93" t="str">
        <f>IF('P1'!F14="","",'P1'!F14)</f>
        <v>Egon Vee-Haugen</v>
      </c>
      <c r="G79" s="97">
        <f>IF('P1'!H14=0,"",'P1'!H14)</f>
        <v>-75</v>
      </c>
      <c r="H79" s="97">
        <f>IF('P1'!I14=0,"",'P1'!I14)</f>
        <v>75</v>
      </c>
      <c r="I79" s="97">
        <f>IF('P1'!J14=0,"",'P1'!J14)</f>
        <v>-78</v>
      </c>
      <c r="J79" s="97">
        <f>IF('P1'!K14=0,"",'P1'!K14)</f>
        <v>85</v>
      </c>
      <c r="K79" s="97">
        <f>IF('P1'!L14=0,"",'P1'!L14)</f>
        <v>90</v>
      </c>
      <c r="L79" s="97">
        <f>IF('P1'!M14=0,"",'P1'!M14)</f>
        <v>-92</v>
      </c>
      <c r="M79" s="97">
        <f>IF('P1'!N14=0,"",'P1'!N14)</f>
        <v>75</v>
      </c>
      <c r="N79" s="97">
        <f>IF('P1'!O14=0,"",'P1'!O14)</f>
        <v>90</v>
      </c>
      <c r="O79" s="97">
        <f>IF('P1'!P14=0,"",'P1'!P14)</f>
        <v>165</v>
      </c>
      <c r="P79" s="130">
        <f>IF('P1'!Q14=0,"",'P1'!Q14)</f>
        <v>209.02070205662974</v>
      </c>
    </row>
    <row r="80" spans="1:16" s="99" customFormat="1" ht="18.75" x14ac:dyDescent="0.3">
      <c r="A80" s="90">
        <v>46</v>
      </c>
      <c r="B80" s="91">
        <f>IF('P8'!A11="","",'P8'!A11)</f>
        <v>94</v>
      </c>
      <c r="C80" s="94">
        <f>IF('P8'!B11="","",'P8'!B11)</f>
        <v>87.9</v>
      </c>
      <c r="D80" s="91" t="str">
        <f>IF('P8'!C11="","",'P8'!C11)</f>
        <v>UM</v>
      </c>
      <c r="E80" s="92">
        <f>IF('P8'!D11="","",'P8'!D11)</f>
        <v>37217</v>
      </c>
      <c r="F80" s="93" t="str">
        <f>IF('P8'!F11="","",'P8'!F11)</f>
        <v>Mikal Olaus Akseth</v>
      </c>
      <c r="G80" s="97">
        <f>IF('P8'!H11=0,"",'P8'!H11)</f>
        <v>-70</v>
      </c>
      <c r="H80" s="97">
        <f>IF('P8'!I11=0,"",'P8'!I11)</f>
        <v>-72</v>
      </c>
      <c r="I80" s="97">
        <f>IF('P8'!J11=0,"",'P8'!J11)</f>
        <v>72</v>
      </c>
      <c r="J80" s="97">
        <f>IF('P8'!K11=0,"",'P8'!K11)</f>
        <v>90</v>
      </c>
      <c r="K80" s="97">
        <f>IF('P8'!L11=0,"",'P8'!L11)</f>
        <v>95</v>
      </c>
      <c r="L80" s="97">
        <f>IF('P8'!M11=0,"",'P8'!M11)</f>
        <v>-100</v>
      </c>
      <c r="M80" s="97">
        <f>IF('P8'!N11=0,"",'P8'!N11)</f>
        <v>72</v>
      </c>
      <c r="N80" s="97">
        <f>IF('P8'!O11=0,"",'P8'!O11)</f>
        <v>95</v>
      </c>
      <c r="O80" s="97">
        <f>IF('P8'!P11=0,"",'P8'!P11)</f>
        <v>167</v>
      </c>
      <c r="P80" s="94">
        <f>IF('P8'!Q11=0,"",'P8'!Q11)</f>
        <v>196.35461830661222</v>
      </c>
    </row>
    <row r="81" spans="1:16" s="99" customFormat="1" ht="18.75" x14ac:dyDescent="0.3">
      <c r="A81" s="90">
        <v>47</v>
      </c>
      <c r="B81" s="91">
        <f>IF('P7'!A14="","",'P7'!A14)</f>
        <v>85</v>
      </c>
      <c r="C81" s="94">
        <f>IF('P7'!B14="","",'P7'!B14)</f>
        <v>78.66</v>
      </c>
      <c r="D81" s="91" t="str">
        <f>IF('P7'!C14="","",'P7'!C14)</f>
        <v>UM</v>
      </c>
      <c r="E81" s="92">
        <f>IF('P7'!D14="","",'P7'!D14)</f>
        <v>37160</v>
      </c>
      <c r="F81" s="93" t="str">
        <f>IF('P7'!F14="","",'P7'!F14)</f>
        <v>Remy Aune</v>
      </c>
      <c r="G81" s="97">
        <f>IF('P7'!H14=0,"",'P7'!H14)</f>
        <v>-67</v>
      </c>
      <c r="H81" s="97">
        <f>IF('P7'!I14=0,"",'P7'!I14)</f>
        <v>-67</v>
      </c>
      <c r="I81" s="97">
        <f>IF('P7'!J14=0,"",'P7'!J14)</f>
        <v>67</v>
      </c>
      <c r="J81" s="97">
        <f>IF('P7'!K14=0,"",'P7'!K14)</f>
        <v>82</v>
      </c>
      <c r="K81" s="97">
        <f>IF('P7'!L14=0,"",'P7'!L14)</f>
        <v>86</v>
      </c>
      <c r="L81" s="97">
        <f>IF('P7'!M14=0,"",'P7'!M14)</f>
        <v>88</v>
      </c>
      <c r="M81" s="97">
        <f>IF('P7'!N14=0,"",'P7'!N14)</f>
        <v>67</v>
      </c>
      <c r="N81" s="97">
        <f>IF('P7'!O14=0,"",'P7'!O14)</f>
        <v>88</v>
      </c>
      <c r="O81" s="97">
        <f>IF('P7'!P14=0,"",'P7'!P14)</f>
        <v>155</v>
      </c>
      <c r="P81" s="94">
        <f>IF('P7'!Q14=0,"",'P7'!Q14)</f>
        <v>192.88812638733793</v>
      </c>
    </row>
    <row r="82" spans="1:16" s="99" customFormat="1" ht="18.75" x14ac:dyDescent="0.3">
      <c r="A82" s="90">
        <v>48</v>
      </c>
      <c r="B82" s="91">
        <f>IF('P4'!A14="","",'P4'!A14)</f>
        <v>85</v>
      </c>
      <c r="C82" s="94">
        <f>IF('P4'!B14="","",'P4'!B14)</f>
        <v>77.22</v>
      </c>
      <c r="D82" s="91" t="str">
        <f>IF('P4'!C14="","",'P4'!C14)</f>
        <v>UM</v>
      </c>
      <c r="E82" s="92">
        <f>IF('P4'!D14="","",'P4'!D14)</f>
        <v>36748</v>
      </c>
      <c r="F82" s="93" t="str">
        <f>IF('P4'!F14="","",'P4'!F14)</f>
        <v>Bent Andre Midtbø</v>
      </c>
      <c r="G82" s="97">
        <f>IF('P4'!H14=0,"",'P4'!H14)</f>
        <v>48</v>
      </c>
      <c r="H82" s="97">
        <f>IF('P4'!I14=0,"",'P4'!I14)</f>
        <v>-53</v>
      </c>
      <c r="I82" s="97">
        <f>IF('P4'!J14=0,"",'P4'!J14)</f>
        <v>55</v>
      </c>
      <c r="J82" s="97">
        <f>IF('P4'!K14=0,"",'P4'!K14)</f>
        <v>70</v>
      </c>
      <c r="K82" s="97">
        <f>IF('P4'!L14=0,"",'P4'!L14)</f>
        <v>76</v>
      </c>
      <c r="L82" s="97">
        <f>IF('P4'!M14=0,"",'P4'!M14)</f>
        <v>81</v>
      </c>
      <c r="M82" s="97">
        <f>IF('P4'!N14=0,"",'P4'!N14)</f>
        <v>55</v>
      </c>
      <c r="N82" s="97">
        <f>IF('P4'!O14=0,"",'P4'!O14)</f>
        <v>81</v>
      </c>
      <c r="O82" s="97">
        <f>IF('P4'!P14=0,"",'P4'!P14)</f>
        <v>136</v>
      </c>
      <c r="P82" s="94">
        <f>IF('P4'!Q14=0,"",'P4'!Q14)</f>
        <v>170.99043732293308</v>
      </c>
    </row>
    <row r="83" spans="1:16" s="99" customFormat="1" ht="18.75" x14ac:dyDescent="0.3">
      <c r="A83" s="90">
        <v>49</v>
      </c>
      <c r="B83" s="91" t="str">
        <f>IF('P1'!A12="","",'P1'!A12)</f>
        <v>+105</v>
      </c>
      <c r="C83" s="94">
        <f>IF('P1'!B12="","",'P1'!B12)</f>
        <v>105.7</v>
      </c>
      <c r="D83" s="91" t="str">
        <f>IF('P1'!C12="","",'P1'!C12)</f>
        <v>M8</v>
      </c>
      <c r="E83" s="92">
        <f>IF('P1'!D12="","",'P1'!D12)</f>
        <v>16227</v>
      </c>
      <c r="F83" s="93" t="str">
        <f>IF('P1'!F12="","",'P1'!F12)</f>
        <v>Jan Nystrøm</v>
      </c>
      <c r="G83" s="97">
        <f>IF('P1'!H12=0,"",'P1'!H12)</f>
        <v>67</v>
      </c>
      <c r="H83" s="97">
        <f>IF('P1'!I12=0,"",'P1'!I12)</f>
        <v>-69</v>
      </c>
      <c r="I83" s="97">
        <f>IF('P1'!J12=0,"",'P1'!J12)</f>
        <v>-69</v>
      </c>
      <c r="J83" s="97">
        <f>IF('P1'!K12=0,"",'P1'!K12)</f>
        <v>87</v>
      </c>
      <c r="K83" s="97">
        <f>IF('P1'!L12=0,"",'P1'!L12)</f>
        <v>-90</v>
      </c>
      <c r="L83" s="97">
        <f>IF('P1'!M12=0,"",'P1'!M12)</f>
        <v>-90</v>
      </c>
      <c r="M83" s="97">
        <f>IF('P1'!N12=0,"",'P1'!N12)</f>
        <v>67</v>
      </c>
      <c r="N83" s="97">
        <f>IF('P1'!O12=0,"",'P1'!O12)</f>
        <v>87</v>
      </c>
      <c r="O83" s="97">
        <f>IF('P1'!P12=0,"",'P1'!P12)</f>
        <v>154</v>
      </c>
      <c r="P83" s="130">
        <f>IF('P1'!Q12=0,"",'P1'!Q12)</f>
        <v>167.91247126197939</v>
      </c>
    </row>
    <row r="84" spans="1:16" s="99" customFormat="1" ht="18.75" x14ac:dyDescent="0.3">
      <c r="A84" s="90">
        <v>50</v>
      </c>
      <c r="B84" s="91">
        <f>IF('P1'!A15="","",'P1'!A15)</f>
        <v>105</v>
      </c>
      <c r="C84" s="94">
        <f>IF('P1'!B15="","",'P1'!B15)</f>
        <v>103.2</v>
      </c>
      <c r="D84" s="91" t="str">
        <f>IF('P1'!C15="","",'P1'!C15)</f>
        <v>M8</v>
      </c>
      <c r="E84" s="92">
        <f>IF('P1'!D15="","",'P1'!D15)</f>
        <v>16309</v>
      </c>
      <c r="F84" s="93" t="str">
        <f>IF('P1'!F15="","",'P1'!F15)</f>
        <v>Øistein Smith Larsen</v>
      </c>
      <c r="G84" s="97">
        <f>IF('P1'!H15=0,"",'P1'!H15)</f>
        <v>55</v>
      </c>
      <c r="H84" s="97">
        <f>IF('P1'!I15=0,"",'P1'!I15)</f>
        <v>60</v>
      </c>
      <c r="I84" s="97">
        <f>IF('P1'!J15=0,"",'P1'!J15)</f>
        <v>64</v>
      </c>
      <c r="J84" s="97">
        <f>IF('P1'!K15=0,"",'P1'!K15)</f>
        <v>80</v>
      </c>
      <c r="K84" s="97">
        <f>IF('P1'!L15=0,"",'P1'!L15)</f>
        <v>85</v>
      </c>
      <c r="L84" s="97">
        <f>IF('P1'!M15=0,"",'P1'!M15)</f>
        <v>-87</v>
      </c>
      <c r="M84" s="97">
        <f>IF('P1'!N15=0,"",'P1'!N15)</f>
        <v>64</v>
      </c>
      <c r="N84" s="97">
        <f>IF('P1'!O15=0,"",'P1'!O15)</f>
        <v>85</v>
      </c>
      <c r="O84" s="97">
        <f>IF('P1'!P15=0,"",'P1'!P15)</f>
        <v>149</v>
      </c>
      <c r="P84" s="130">
        <f>IF('P1'!Q15=0,"",'P1'!Q15)</f>
        <v>163.84214724423643</v>
      </c>
    </row>
    <row r="85" spans="1:16" s="99" customFormat="1" ht="18.75" x14ac:dyDescent="0.3">
      <c r="A85" s="90">
        <v>51</v>
      </c>
      <c r="B85" s="91">
        <f>IF('P4'!A12="","",'P4'!A12)</f>
        <v>85</v>
      </c>
      <c r="C85" s="94">
        <f>IF('P4'!B12="","",'P4'!B12)</f>
        <v>81.739999999999995</v>
      </c>
      <c r="D85" s="91" t="str">
        <f>IF('P4'!C12="","",'P4'!C12)</f>
        <v>UM</v>
      </c>
      <c r="E85" s="92">
        <f>IF('P4'!D12="","",'P4'!D12)</f>
        <v>37645</v>
      </c>
      <c r="F85" s="93" t="str">
        <f>IF('P4'!F12="","",'P4'!F12)</f>
        <v>Mathias Dale</v>
      </c>
      <c r="G85" s="97">
        <f>IF('P4'!H12=0,"",'P4'!H12)</f>
        <v>54</v>
      </c>
      <c r="H85" s="97">
        <f>IF('P4'!I12=0,"",'P4'!I12)</f>
        <v>59</v>
      </c>
      <c r="I85" s="97">
        <f>IF('P4'!J12=0,"",'P4'!J12)</f>
        <v>-62</v>
      </c>
      <c r="J85" s="97">
        <f>IF('P4'!K12=0,"",'P4'!K12)</f>
        <v>65</v>
      </c>
      <c r="K85" s="97">
        <f>IF('P4'!L12=0,"",'P4'!L12)</f>
        <v>70</v>
      </c>
      <c r="L85" s="97">
        <f>IF('P4'!M12=0,"",'P4'!M12)</f>
        <v>75</v>
      </c>
      <c r="M85" s="97">
        <f>IF('P4'!N12=0,"",'P4'!N12)</f>
        <v>59</v>
      </c>
      <c r="N85" s="97">
        <f>IF('P4'!O12=0,"",'P4'!O12)</f>
        <v>75</v>
      </c>
      <c r="O85" s="97">
        <f>IF('P4'!P12=0,"",'P4'!P12)</f>
        <v>134</v>
      </c>
      <c r="P85" s="94">
        <f>IF('P4'!Q12=0,"",'P4'!Q12)</f>
        <v>163.35644540662062</v>
      </c>
    </row>
    <row r="86" spans="1:16" s="99" customFormat="1" ht="18.75" x14ac:dyDescent="0.3">
      <c r="A86" s="90">
        <v>52</v>
      </c>
      <c r="B86" s="91" t="str">
        <f>IF('P7'!A11="","",'P7'!A11)</f>
        <v>+94</v>
      </c>
      <c r="C86" s="94">
        <f>IF('P7'!B11="","",'P7'!B11)</f>
        <v>99.66</v>
      </c>
      <c r="D86" s="91" t="str">
        <f>IF('P7'!C11="","",'P7'!C11)</f>
        <v>UM</v>
      </c>
      <c r="E86" s="92">
        <f>IF('P7'!D11="","",'P7'!D11)</f>
        <v>37684</v>
      </c>
      <c r="F86" s="93" t="str">
        <f>IF('P7'!F11="","",'P7'!F11)</f>
        <v>Aaron Johnsen</v>
      </c>
      <c r="G86" s="97">
        <f>IF('P7'!H11=0,"",'P7'!H11)</f>
        <v>42</v>
      </c>
      <c r="H86" s="97">
        <f>IF('P7'!I11=0,"",'P7'!I11)</f>
        <v>46</v>
      </c>
      <c r="I86" s="97">
        <f>IF('P7'!J11=0,"",'P7'!J11)</f>
        <v>50</v>
      </c>
      <c r="J86" s="97">
        <f>IF('P7'!K11=0,"",'P7'!K11)</f>
        <v>70</v>
      </c>
      <c r="K86" s="97">
        <f>IF('P7'!L11=0,"",'P7'!L11)</f>
        <v>-75</v>
      </c>
      <c r="L86" s="97">
        <f>IF('P7'!M11=0,"",'P7'!M11)</f>
        <v>-75</v>
      </c>
      <c r="M86" s="97">
        <f>IF('P7'!N11=0,"",'P7'!N11)</f>
        <v>50</v>
      </c>
      <c r="N86" s="97">
        <f>IF('P7'!O11=0,"",'P7'!O11)</f>
        <v>70</v>
      </c>
      <c r="O86" s="97">
        <f>IF('P7'!P11=0,"",'P7'!P11)</f>
        <v>120</v>
      </c>
      <c r="P86" s="94">
        <f>IF('P7'!Q11=0,"",'P7'!Q11)</f>
        <v>133.68739243047006</v>
      </c>
    </row>
    <row r="87" spans="1:16" s="99" customFormat="1" ht="18.75" x14ac:dyDescent="0.3">
      <c r="A87" s="90">
        <v>53</v>
      </c>
      <c r="B87" s="91">
        <f>IF('P1'!A10="","",'P1'!A10)</f>
        <v>105</v>
      </c>
      <c r="C87" s="94">
        <f>IF('P1'!B10="","",'P1'!B10)</f>
        <v>96.28</v>
      </c>
      <c r="D87" s="91" t="str">
        <f>IF('P1'!C10="","",'P1'!C10)</f>
        <v>M9</v>
      </c>
      <c r="E87" s="92">
        <f>IF('P1'!D10="","",'P1'!D10)</f>
        <v>14761</v>
      </c>
      <c r="F87" s="93" t="str">
        <f>IF('P1'!F10="","",'P1'!F10)</f>
        <v>Roald Bjerkholt</v>
      </c>
      <c r="G87" s="97">
        <f>IF('P1'!H10=0,"",'P1'!H10)</f>
        <v>48</v>
      </c>
      <c r="H87" s="97">
        <f>IF('P1'!I10=0,"",'P1'!I10)</f>
        <v>-50</v>
      </c>
      <c r="I87" s="97">
        <f>IF('P1'!J10=0,"",'P1'!J10)</f>
        <v>-50</v>
      </c>
      <c r="J87" s="97">
        <f>IF('P1'!K10=0,"",'P1'!K10)</f>
        <v>56</v>
      </c>
      <c r="K87" s="97">
        <f>IF('P1'!L10=0,"",'P1'!L10)</f>
        <v>-58</v>
      </c>
      <c r="L87" s="97">
        <f>IF('P1'!M10=0,"",'P1'!M10)</f>
        <v>58</v>
      </c>
      <c r="M87" s="97">
        <f>IF('P1'!N10=0,"",'P1'!N10)</f>
        <v>48</v>
      </c>
      <c r="N87" s="97">
        <f>IF('P1'!O10=0,"",'P1'!O10)</f>
        <v>58</v>
      </c>
      <c r="O87" s="97">
        <f>IF('P1'!P10=0,"",'P1'!P10)</f>
        <v>106</v>
      </c>
      <c r="P87" s="130">
        <f>IF('P1'!Q10=0,"",'P1'!Q10)</f>
        <v>119.72328865893651</v>
      </c>
    </row>
    <row r="88" spans="1:16" s="99" customFormat="1" ht="18.75" x14ac:dyDescent="0.3">
      <c r="A88" s="90"/>
      <c r="B88" s="91">
        <f>IF('P1'!A16="","",'P1'!A16)</f>
        <v>105</v>
      </c>
      <c r="C88" s="94">
        <f>IF('P1'!B16="","",'P1'!B16)</f>
        <v>103.94</v>
      </c>
      <c r="D88" s="91" t="str">
        <f>IF('P1'!C16="","",'P1'!C16)</f>
        <v>M4</v>
      </c>
      <c r="E88" s="92">
        <f>IF('P1'!D16="","",'P1'!D16)</f>
        <v>24484</v>
      </c>
      <c r="F88" s="93" t="str">
        <f>IF('P1'!F16="","",'P1'!F16)</f>
        <v>Jøran Herfjord</v>
      </c>
      <c r="G88" s="97">
        <f>IF('P1'!H16=0,"",'P1'!H16)</f>
        <v>-100</v>
      </c>
      <c r="H88" s="97">
        <f>IF('P1'!I16=0,"",'P1'!I16)</f>
        <v>-100</v>
      </c>
      <c r="I88" s="97">
        <f>IF('P1'!J16=0,"",'P1'!J16)</f>
        <v>-100</v>
      </c>
      <c r="J88" s="97" t="str">
        <f>IF('P1'!K16=0,"",'P1'!K16)</f>
        <v>-</v>
      </c>
      <c r="K88" s="97" t="str">
        <f>IF('P1'!L16=0,"",'P1'!L16)</f>
        <v>-</v>
      </c>
      <c r="L88" s="97" t="str">
        <f>IF('P1'!M16=0,"",'P1'!M16)</f>
        <v>-</v>
      </c>
      <c r="M88" s="97" t="str">
        <f>IF('P1'!N16=0,"",'P1'!N16)</f>
        <v/>
      </c>
      <c r="N88" s="97" t="str">
        <f>IF('P1'!O16=0,"",'P1'!O16)</f>
        <v/>
      </c>
      <c r="O88" s="97" t="str">
        <f>IF('P1'!P16=0,"",'P1'!P16)</f>
        <v/>
      </c>
      <c r="P88" s="130" t="str">
        <f>IF('P1'!Q16=0,"",'P1'!Q16)</f>
        <v/>
      </c>
    </row>
    <row r="89" spans="1:16" ht="14.1" customHeight="1" x14ac:dyDescent="0.25">
      <c r="A89" s="40"/>
      <c r="B89" s="40"/>
      <c r="C89" s="106"/>
      <c r="D89" s="40"/>
      <c r="E89" s="42"/>
      <c r="F89" s="105"/>
      <c r="G89" s="105"/>
      <c r="H89" s="105"/>
      <c r="I89" s="105"/>
      <c r="J89" s="105"/>
      <c r="K89" s="105"/>
      <c r="L89" s="105"/>
      <c r="M89" s="95"/>
      <c r="N89" s="95"/>
      <c r="O89" s="95"/>
      <c r="P89" s="106"/>
    </row>
    <row r="90" spans="1:16" ht="14.1" customHeight="1" x14ac:dyDescent="0.25">
      <c r="A90" s="40"/>
      <c r="B90" s="40"/>
      <c r="C90" s="106"/>
      <c r="D90" s="40"/>
      <c r="E90" s="42"/>
      <c r="F90" s="105"/>
      <c r="G90" s="105"/>
      <c r="H90" s="105"/>
      <c r="I90" s="105"/>
      <c r="J90" s="105"/>
      <c r="K90" s="105"/>
      <c r="L90" s="105"/>
      <c r="M90" s="95"/>
      <c r="N90" s="95"/>
      <c r="O90" s="95"/>
      <c r="P90" s="106"/>
    </row>
  </sheetData>
  <sortState ref="A5:P32">
    <sortCondition descending="1" ref="P5:P32"/>
  </sortState>
  <mergeCells count="6">
    <mergeCell ref="A34:P34"/>
    <mergeCell ref="A1:P1"/>
    <mergeCell ref="A2:E2"/>
    <mergeCell ref="F2:K2"/>
    <mergeCell ref="M2:P2"/>
    <mergeCell ref="A4:P4"/>
  </mergeCells>
  <conditionalFormatting sqref="G35:L48 G9:L32 G53:L88">
    <cfRule type="cellIs" dxfId="5" priority="7" stopIfTrue="1" operator="lessThanOrEqual">
      <formula>0</formula>
    </cfRule>
    <cfRule type="cellIs" dxfId="4" priority="8" stopIfTrue="1" operator="between">
      <formula>1</formula>
      <formula>300</formula>
    </cfRule>
  </conditionalFormatting>
  <conditionalFormatting sqref="G5:L8">
    <cfRule type="cellIs" dxfId="3" priority="3" stopIfTrue="1" operator="lessThanOrEqual">
      <formula>0</formula>
    </cfRule>
    <cfRule type="cellIs" dxfId="2" priority="4" stopIfTrue="1" operator="between">
      <formula>1</formula>
      <formula>300</formula>
    </cfRule>
  </conditionalFormatting>
  <conditionalFormatting sqref="G49:L52">
    <cfRule type="cellIs" dxfId="1" priority="1" stopIfTrue="1" operator="lessThanOrEqual">
      <formula>0</formula>
    </cfRule>
    <cfRule type="cellIs" dxfId="0" priority="2" stopIfTrue="1" operator="between">
      <formula>1</formula>
      <formula>300</formula>
    </cfRule>
  </conditionalFormatting>
  <pageMargins left="0.75" right="0.75" top="1" bottom="1" header="0.5" footer="0.5"/>
  <pageSetup paperSize="9" scale="61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63"/>
  <sheetViews>
    <sheetView workbookViewId="0">
      <selection activeCell="A2" sqref="A2"/>
    </sheetView>
  </sheetViews>
  <sheetFormatPr defaultColWidth="11.42578125" defaultRowHeight="12.75" x14ac:dyDescent="0.2"/>
  <cols>
    <col min="2" max="2" width="11" style="73"/>
  </cols>
  <sheetData>
    <row r="1" spans="1:2" x14ac:dyDescent="0.2">
      <c r="A1" t="s">
        <v>39</v>
      </c>
    </row>
    <row r="2" spans="1:2" x14ac:dyDescent="0.2">
      <c r="A2" t="s">
        <v>40</v>
      </c>
      <c r="B2" s="73" t="s">
        <v>11</v>
      </c>
    </row>
    <row r="3" spans="1:2" x14ac:dyDescent="0.2">
      <c r="A3">
        <v>30</v>
      </c>
      <c r="B3" s="73">
        <v>1</v>
      </c>
    </row>
    <row r="4" spans="1:2" x14ac:dyDescent="0.2">
      <c r="A4">
        <v>31</v>
      </c>
      <c r="B4" s="73">
        <v>1.016</v>
      </c>
    </row>
    <row r="5" spans="1:2" x14ac:dyDescent="0.2">
      <c r="A5">
        <v>32</v>
      </c>
      <c r="B5" s="73">
        <v>1.0309999999999999</v>
      </c>
    </row>
    <row r="6" spans="1:2" x14ac:dyDescent="0.2">
      <c r="A6">
        <v>33</v>
      </c>
      <c r="B6" s="73">
        <v>1.046</v>
      </c>
    </row>
    <row r="7" spans="1:2" x14ac:dyDescent="0.2">
      <c r="A7">
        <v>34</v>
      </c>
      <c r="B7" s="73">
        <v>1.0589999999999999</v>
      </c>
    </row>
    <row r="8" spans="1:2" x14ac:dyDescent="0.2">
      <c r="A8">
        <v>35</v>
      </c>
      <c r="B8" s="73">
        <v>1.0720000000000001</v>
      </c>
    </row>
    <row r="9" spans="1:2" x14ac:dyDescent="0.2">
      <c r="A9">
        <v>36</v>
      </c>
      <c r="B9" s="73">
        <v>1.083</v>
      </c>
    </row>
    <row r="10" spans="1:2" x14ac:dyDescent="0.2">
      <c r="A10">
        <v>37</v>
      </c>
      <c r="B10" s="73">
        <v>1.0960000000000001</v>
      </c>
    </row>
    <row r="11" spans="1:2" x14ac:dyDescent="0.2">
      <c r="A11">
        <v>38</v>
      </c>
      <c r="B11" s="73">
        <v>1.109</v>
      </c>
    </row>
    <row r="12" spans="1:2" x14ac:dyDescent="0.2">
      <c r="A12">
        <v>39</v>
      </c>
      <c r="B12" s="73">
        <v>1.1220000000000001</v>
      </c>
    </row>
    <row r="13" spans="1:2" x14ac:dyDescent="0.2">
      <c r="A13">
        <v>40</v>
      </c>
      <c r="B13" s="73">
        <v>1.135</v>
      </c>
    </row>
    <row r="14" spans="1:2" x14ac:dyDescent="0.2">
      <c r="A14">
        <v>41</v>
      </c>
      <c r="B14" s="73">
        <v>1.149</v>
      </c>
    </row>
    <row r="15" spans="1:2" x14ac:dyDescent="0.2">
      <c r="A15">
        <v>42</v>
      </c>
      <c r="B15" s="73">
        <v>1.1619999999999999</v>
      </c>
    </row>
    <row r="16" spans="1:2" x14ac:dyDescent="0.2">
      <c r="A16">
        <v>43</v>
      </c>
      <c r="B16" s="73">
        <v>1.1759999999999999</v>
      </c>
    </row>
    <row r="17" spans="1:2" x14ac:dyDescent="0.2">
      <c r="A17">
        <v>44</v>
      </c>
      <c r="B17" s="73">
        <v>1.1890000000000001</v>
      </c>
    </row>
    <row r="18" spans="1:2" x14ac:dyDescent="0.2">
      <c r="A18">
        <v>45</v>
      </c>
      <c r="B18" s="73">
        <v>1.2030000000000001</v>
      </c>
    </row>
    <row r="19" spans="1:2" x14ac:dyDescent="0.2">
      <c r="A19">
        <v>46</v>
      </c>
      <c r="B19" s="73">
        <v>1.218</v>
      </c>
    </row>
    <row r="20" spans="1:2" x14ac:dyDescent="0.2">
      <c r="A20">
        <v>47</v>
      </c>
      <c r="B20" s="73">
        <v>1.2330000000000001</v>
      </c>
    </row>
    <row r="21" spans="1:2" x14ac:dyDescent="0.2">
      <c r="A21">
        <v>48</v>
      </c>
      <c r="B21" s="73">
        <v>1.248</v>
      </c>
    </row>
    <row r="22" spans="1:2" x14ac:dyDescent="0.2">
      <c r="A22">
        <v>49</v>
      </c>
      <c r="B22" s="73">
        <v>1.2629999999999999</v>
      </c>
    </row>
    <row r="23" spans="1:2" x14ac:dyDescent="0.2">
      <c r="A23">
        <v>50</v>
      </c>
      <c r="B23" s="73">
        <v>1.2789999999999999</v>
      </c>
    </row>
    <row r="24" spans="1:2" x14ac:dyDescent="0.2">
      <c r="A24">
        <v>51</v>
      </c>
      <c r="B24" s="73">
        <v>1.2969999999999999</v>
      </c>
    </row>
    <row r="25" spans="1:2" x14ac:dyDescent="0.2">
      <c r="A25">
        <v>52</v>
      </c>
      <c r="B25" s="73">
        <v>1.3160000000000001</v>
      </c>
    </row>
    <row r="26" spans="1:2" x14ac:dyDescent="0.2">
      <c r="A26">
        <v>53</v>
      </c>
      <c r="B26" s="73">
        <v>1.3380000000000001</v>
      </c>
    </row>
    <row r="27" spans="1:2" x14ac:dyDescent="0.2">
      <c r="A27">
        <v>54</v>
      </c>
      <c r="B27" s="73">
        <v>1.361</v>
      </c>
    </row>
    <row r="28" spans="1:2" x14ac:dyDescent="0.2">
      <c r="A28">
        <v>55</v>
      </c>
      <c r="B28" s="73">
        <v>1.385</v>
      </c>
    </row>
    <row r="29" spans="1:2" x14ac:dyDescent="0.2">
      <c r="A29">
        <v>56</v>
      </c>
      <c r="B29" s="73">
        <v>1.411</v>
      </c>
    </row>
    <row r="30" spans="1:2" x14ac:dyDescent="0.2">
      <c r="A30">
        <v>57</v>
      </c>
      <c r="B30" s="73">
        <v>1.4370000000000001</v>
      </c>
    </row>
    <row r="31" spans="1:2" x14ac:dyDescent="0.2">
      <c r="A31">
        <v>58</v>
      </c>
      <c r="B31" s="73">
        <v>1.462</v>
      </c>
    </row>
    <row r="32" spans="1:2" x14ac:dyDescent="0.2">
      <c r="A32">
        <v>59</v>
      </c>
      <c r="B32" s="73">
        <v>1.488</v>
      </c>
    </row>
    <row r="33" spans="1:2" x14ac:dyDescent="0.2">
      <c r="A33">
        <v>60</v>
      </c>
      <c r="B33" s="73">
        <v>1.514</v>
      </c>
    </row>
    <row r="34" spans="1:2" x14ac:dyDescent="0.2">
      <c r="A34">
        <v>61</v>
      </c>
      <c r="B34" s="73">
        <v>1.5409999999999999</v>
      </c>
    </row>
    <row r="35" spans="1:2" x14ac:dyDescent="0.2">
      <c r="A35">
        <v>62</v>
      </c>
      <c r="B35" s="73">
        <v>1.5680000000000001</v>
      </c>
    </row>
    <row r="36" spans="1:2" x14ac:dyDescent="0.2">
      <c r="A36">
        <v>63</v>
      </c>
      <c r="B36" s="73">
        <v>1.5980000000000001</v>
      </c>
    </row>
    <row r="37" spans="1:2" x14ac:dyDescent="0.2">
      <c r="A37">
        <v>64</v>
      </c>
      <c r="B37" s="73">
        <v>1.629</v>
      </c>
    </row>
    <row r="38" spans="1:2" x14ac:dyDescent="0.2">
      <c r="A38">
        <v>65</v>
      </c>
      <c r="B38" s="73">
        <v>1.663</v>
      </c>
    </row>
    <row r="39" spans="1:2" x14ac:dyDescent="0.2">
      <c r="A39">
        <v>66</v>
      </c>
      <c r="B39" s="73">
        <v>1.6990000000000001</v>
      </c>
    </row>
    <row r="40" spans="1:2" x14ac:dyDescent="0.2">
      <c r="A40">
        <v>67</v>
      </c>
      <c r="B40" s="73">
        <v>1.738</v>
      </c>
    </row>
    <row r="41" spans="1:2" x14ac:dyDescent="0.2">
      <c r="A41">
        <v>68</v>
      </c>
      <c r="B41" s="73">
        <v>1.7789999999999999</v>
      </c>
    </row>
    <row r="42" spans="1:2" x14ac:dyDescent="0.2">
      <c r="A42">
        <v>69</v>
      </c>
      <c r="B42" s="73">
        <v>1.823</v>
      </c>
    </row>
    <row r="43" spans="1:2" x14ac:dyDescent="0.2">
      <c r="A43">
        <v>70</v>
      </c>
      <c r="B43" s="73">
        <v>1.867</v>
      </c>
    </row>
    <row r="44" spans="1:2" x14ac:dyDescent="0.2">
      <c r="A44">
        <v>71</v>
      </c>
      <c r="B44" s="73">
        <v>1.91</v>
      </c>
    </row>
    <row r="45" spans="1:2" x14ac:dyDescent="0.2">
      <c r="A45">
        <v>72</v>
      </c>
      <c r="B45" s="73">
        <v>1.9530000000000001</v>
      </c>
    </row>
    <row r="46" spans="1:2" x14ac:dyDescent="0.2">
      <c r="A46">
        <v>73</v>
      </c>
      <c r="B46" s="73">
        <v>2.004</v>
      </c>
    </row>
    <row r="47" spans="1:2" x14ac:dyDescent="0.2">
      <c r="A47">
        <v>74</v>
      </c>
      <c r="B47" s="73">
        <v>2.06</v>
      </c>
    </row>
    <row r="48" spans="1:2" x14ac:dyDescent="0.2">
      <c r="A48">
        <v>75</v>
      </c>
      <c r="B48" s="73">
        <v>2.117</v>
      </c>
    </row>
    <row r="49" spans="1:2" x14ac:dyDescent="0.2">
      <c r="A49">
        <v>76</v>
      </c>
      <c r="B49" s="73">
        <v>2.181</v>
      </c>
    </row>
    <row r="50" spans="1:2" x14ac:dyDescent="0.2">
      <c r="A50">
        <v>77</v>
      </c>
      <c r="B50" s="73">
        <v>2.2549999999999999</v>
      </c>
    </row>
    <row r="51" spans="1:2" x14ac:dyDescent="0.2">
      <c r="A51">
        <v>78</v>
      </c>
      <c r="B51" s="73">
        <v>2.3359999999999999</v>
      </c>
    </row>
    <row r="52" spans="1:2" x14ac:dyDescent="0.2">
      <c r="A52">
        <v>79</v>
      </c>
      <c r="B52" s="73">
        <v>2.419</v>
      </c>
    </row>
    <row r="53" spans="1:2" x14ac:dyDescent="0.2">
      <c r="A53">
        <v>80</v>
      </c>
      <c r="B53" s="73">
        <v>2.504</v>
      </c>
    </row>
    <row r="54" spans="1:2" x14ac:dyDescent="0.2">
      <c r="A54">
        <v>81</v>
      </c>
      <c r="B54" s="73">
        <v>2.597</v>
      </c>
    </row>
    <row r="55" spans="1:2" x14ac:dyDescent="0.2">
      <c r="A55">
        <v>82</v>
      </c>
      <c r="B55" s="73">
        <v>2.702</v>
      </c>
    </row>
    <row r="56" spans="1:2" x14ac:dyDescent="0.2">
      <c r="A56">
        <v>83</v>
      </c>
      <c r="B56" s="73">
        <v>2.831</v>
      </c>
    </row>
    <row r="57" spans="1:2" x14ac:dyDescent="0.2">
      <c r="A57">
        <v>84</v>
      </c>
      <c r="B57" s="73">
        <v>2.9809999999999999</v>
      </c>
    </row>
    <row r="58" spans="1:2" x14ac:dyDescent="0.2">
      <c r="A58">
        <v>85</v>
      </c>
      <c r="B58" s="73">
        <v>3.153</v>
      </c>
    </row>
    <row r="59" spans="1:2" x14ac:dyDescent="0.2">
      <c r="A59">
        <v>86</v>
      </c>
      <c r="B59" s="73">
        <v>3.3519999999999999</v>
      </c>
    </row>
    <row r="60" spans="1:2" x14ac:dyDescent="0.2">
      <c r="A60">
        <v>87</v>
      </c>
      <c r="B60" s="73">
        <v>3.58</v>
      </c>
    </row>
    <row r="61" spans="1:2" x14ac:dyDescent="0.2">
      <c r="A61">
        <v>88</v>
      </c>
      <c r="B61" s="73">
        <v>3.8420000000000001</v>
      </c>
    </row>
    <row r="62" spans="1:2" x14ac:dyDescent="0.2">
      <c r="A62">
        <v>89</v>
      </c>
      <c r="B62" s="73">
        <v>4.1449999999999996</v>
      </c>
    </row>
    <row r="63" spans="1:2" x14ac:dyDescent="0.2">
      <c r="A63">
        <v>90</v>
      </c>
      <c r="B63" s="73">
        <v>4.4930000000000003</v>
      </c>
    </row>
  </sheetData>
  <phoneticPr fontId="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Y40"/>
  <sheetViews>
    <sheetView showGridLines="0" showRowColHeaders="0" showZeros="0" showOutlineSymbols="0" topLeftCell="A5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43056</v>
      </c>
      <c r="S5" s="143" t="s">
        <v>25</v>
      </c>
      <c r="T5" s="110">
        <v>2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52">
        <v>85</v>
      </c>
      <c r="B9" s="145">
        <v>82.14</v>
      </c>
      <c r="C9" s="146" t="s">
        <v>109</v>
      </c>
      <c r="D9" s="147">
        <v>23084</v>
      </c>
      <c r="E9" s="148"/>
      <c r="F9" s="149" t="s">
        <v>111</v>
      </c>
      <c r="G9" s="149" t="s">
        <v>60</v>
      </c>
      <c r="H9" s="150">
        <v>92</v>
      </c>
      <c r="I9" s="151">
        <v>95</v>
      </c>
      <c r="J9" s="151">
        <v>-97</v>
      </c>
      <c r="K9" s="150">
        <v>105</v>
      </c>
      <c r="L9" s="120">
        <v>110</v>
      </c>
      <c r="M9" s="120">
        <v>112</v>
      </c>
      <c r="N9" s="74">
        <f t="shared" ref="N9:N24" si="0">IF(MAX(H9:J9)&lt;0,0,TRUNC(MAX(H9:J9)/1)*1)</f>
        <v>95</v>
      </c>
      <c r="O9" s="74">
        <f t="shared" ref="O9:O24" si="1">IF(MAX(K9:M9)&lt;0,0,TRUNC(MAX(K9:M9)/1)*1)</f>
        <v>112</v>
      </c>
      <c r="P9" s="74">
        <f t="shared" ref="P9:P23" si="2">IF(N9=0,0,IF(O9=0,0,SUM(N9:O9)))</f>
        <v>207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251.70795560940707</v>
      </c>
      <c r="R9" s="75">
        <f>IF(OR(D9="",B9="",V9=""),"",IF(OR(C9="UM",C9="JM",C9="SM",C9="UK",C9="JK",C9="SK"),"",Q9*(IF(ABS(1900-YEAR((V9+1)-D9))&lt;29,0,(VLOOKUP((YEAR(V9)-YEAR(D9)),'Meltzer-Malone'!$A$3:$B$63,2))))))</f>
        <v>342.57452758440303</v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1.2159804618811936</v>
      </c>
      <c r="V9" s="134">
        <f>R5</f>
        <v>43056</v>
      </c>
      <c r="W9" s="121"/>
      <c r="X9" s="121"/>
    </row>
    <row r="10" spans="1:24" s="12" customFormat="1" ht="20.100000000000001" customHeight="1" x14ac:dyDescent="0.2">
      <c r="A10" s="152">
        <v>105</v>
      </c>
      <c r="B10" s="145">
        <v>95.46</v>
      </c>
      <c r="C10" s="146" t="s">
        <v>97</v>
      </c>
      <c r="D10" s="147">
        <v>22864</v>
      </c>
      <c r="E10" s="148"/>
      <c r="F10" s="149" t="s">
        <v>112</v>
      </c>
      <c r="G10" s="149" t="s">
        <v>62</v>
      </c>
      <c r="H10" s="153">
        <v>85</v>
      </c>
      <c r="I10" s="154">
        <v>90</v>
      </c>
      <c r="J10" s="154">
        <v>-92</v>
      </c>
      <c r="K10" s="153">
        <v>105</v>
      </c>
      <c r="L10" s="120">
        <v>110</v>
      </c>
      <c r="M10" s="120">
        <v>-113</v>
      </c>
      <c r="N10" s="74">
        <f t="shared" si="0"/>
        <v>90</v>
      </c>
      <c r="O10" s="74">
        <f t="shared" si="1"/>
        <v>110</v>
      </c>
      <c r="P10" s="74">
        <f t="shared" si="2"/>
        <v>200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226.69204585926903</v>
      </c>
      <c r="R10" s="75">
        <f>IF(OR(D10="",B10="",V10=""),"",IF(OR(C10="UM",C10="JM",C10="SM",C10="UK",C10="JK",C10="SK"),"",Q10*(IF(ABS(1900-YEAR((V10+1)-D10))&lt;29,0,(VLOOKUP((YEAR(V10)-YEAR(D10)),'Meltzer-Malone'!$A$3:$B$63,2))))))</f>
        <v>313.9684835150876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1.1334602292963452</v>
      </c>
      <c r="V10" s="134">
        <f>R5</f>
        <v>43056</v>
      </c>
      <c r="W10" s="121"/>
      <c r="X10" s="121"/>
    </row>
    <row r="11" spans="1:24" s="12" customFormat="1" ht="20.100000000000001" customHeight="1" x14ac:dyDescent="0.2">
      <c r="A11" s="156">
        <v>77</v>
      </c>
      <c r="B11" s="157">
        <v>76.42</v>
      </c>
      <c r="C11" s="158" t="s">
        <v>109</v>
      </c>
      <c r="D11" s="159">
        <v>24706</v>
      </c>
      <c r="E11" s="160"/>
      <c r="F11" s="161" t="s">
        <v>113</v>
      </c>
      <c r="G11" s="161" t="s">
        <v>63</v>
      </c>
      <c r="H11" s="162">
        <v>-83</v>
      </c>
      <c r="I11" s="163">
        <v>83</v>
      </c>
      <c r="J11" s="163">
        <v>-86</v>
      </c>
      <c r="K11" s="162">
        <v>103</v>
      </c>
      <c r="L11" s="120">
        <v>106</v>
      </c>
      <c r="M11" s="120">
        <v>108</v>
      </c>
      <c r="N11" s="74">
        <f t="shared" si="0"/>
        <v>83</v>
      </c>
      <c r="O11" s="74">
        <f t="shared" si="1"/>
        <v>108</v>
      </c>
      <c r="P11" s="74">
        <f t="shared" si="2"/>
        <v>191</v>
      </c>
      <c r="Q11" s="75">
        <f t="shared" si="3"/>
        <v>241.55983038479943</v>
      </c>
      <c r="R11" s="75">
        <f>IF(OR(D11="",B11="",V11=""),"",IF(OR(C11="UM",C11="JM",C11="SM",C11="UK",C11="JK",C11="SK"),"",Q11*(IF(ABS(1900-YEAR((V11+1)-D11))&lt;29,0,(VLOOKUP((YEAR(V11)-YEAR(D11)),'Meltzer-Malone'!$A$3:$B$63,2))))))</f>
        <v>308.95502306215843</v>
      </c>
      <c r="S11" s="79"/>
      <c r="T11" s="80"/>
      <c r="U11" s="78">
        <f t="shared" si="4"/>
        <v>1.2647111538471174</v>
      </c>
      <c r="V11" s="134">
        <f>R5</f>
        <v>43056</v>
      </c>
      <c r="W11" s="121"/>
      <c r="X11" s="121"/>
    </row>
    <row r="12" spans="1:24" s="12" customFormat="1" ht="20.100000000000001" customHeight="1" x14ac:dyDescent="0.2">
      <c r="A12" s="144"/>
      <c r="B12" s="145"/>
      <c r="C12" s="146"/>
      <c r="D12" s="147"/>
      <c r="E12" s="148"/>
      <c r="F12" s="149"/>
      <c r="G12" s="149"/>
      <c r="H12" s="164"/>
      <c r="I12" s="154"/>
      <c r="J12" s="154"/>
      <c r="K12" s="164"/>
      <c r="L12" s="125"/>
      <c r="M12" s="120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4">
        <f>R5</f>
        <v>43056</v>
      </c>
      <c r="W12" s="121"/>
      <c r="X12" s="121"/>
    </row>
    <row r="13" spans="1:24" s="12" customFormat="1" ht="20.100000000000001" customHeight="1" x14ac:dyDescent="0.2">
      <c r="A13" s="144">
        <v>77</v>
      </c>
      <c r="B13" s="145">
        <v>74.84</v>
      </c>
      <c r="C13" s="146" t="s">
        <v>109</v>
      </c>
      <c r="D13" s="147">
        <v>23475</v>
      </c>
      <c r="E13" s="148"/>
      <c r="F13" s="149" t="s">
        <v>114</v>
      </c>
      <c r="G13" s="149" t="s">
        <v>60</v>
      </c>
      <c r="H13" s="150">
        <v>90</v>
      </c>
      <c r="I13" s="151">
        <v>95</v>
      </c>
      <c r="J13" s="151">
        <v>97</v>
      </c>
      <c r="K13" s="150">
        <v>-115</v>
      </c>
      <c r="L13" s="120">
        <v>115</v>
      </c>
      <c r="M13" s="120">
        <v>-122</v>
      </c>
      <c r="N13" s="74">
        <f t="shared" si="0"/>
        <v>97</v>
      </c>
      <c r="O13" s="74">
        <f t="shared" si="1"/>
        <v>115</v>
      </c>
      <c r="P13" s="74">
        <f t="shared" si="2"/>
        <v>212</v>
      </c>
      <c r="Q13" s="75">
        <f t="shared" si="3"/>
        <v>271.36745039590488</v>
      </c>
      <c r="R13" s="75">
        <f>IF(OR(D13="",B13="",V13=""),"",IF(OR(C13="UM",C13="JM",C13="SM",C13="UK",C13="JK",C13="SK"),"",Q13*(IF(ABS(1900-YEAR((V13+1)-D13))&lt;29,0,(VLOOKUP((YEAR(V13)-YEAR(D13)),'Meltzer-Malone'!$A$3:$B$63,2))))))</f>
        <v>363.08964862972073</v>
      </c>
      <c r="S13" s="79"/>
      <c r="T13" s="80" t="s">
        <v>20</v>
      </c>
      <c r="U13" s="78">
        <f t="shared" si="4"/>
        <v>1.2800351433769097</v>
      </c>
      <c r="V13" s="134">
        <f>R5</f>
        <v>43056</v>
      </c>
      <c r="W13" s="121"/>
      <c r="X13" s="121"/>
    </row>
    <row r="14" spans="1:24" s="12" customFormat="1" ht="20.100000000000001" customHeight="1" x14ac:dyDescent="0.2">
      <c r="A14" s="152">
        <v>85</v>
      </c>
      <c r="B14" s="145">
        <v>84.06</v>
      </c>
      <c r="C14" s="146" t="s">
        <v>115</v>
      </c>
      <c r="D14" s="147">
        <v>25993</v>
      </c>
      <c r="E14" s="148"/>
      <c r="F14" s="149" t="s">
        <v>116</v>
      </c>
      <c r="G14" s="149" t="s">
        <v>61</v>
      </c>
      <c r="H14" s="153">
        <v>93</v>
      </c>
      <c r="I14" s="154">
        <v>97</v>
      </c>
      <c r="J14" s="154">
        <v>-100</v>
      </c>
      <c r="K14" s="153">
        <v>-108</v>
      </c>
      <c r="L14" s="120">
        <v>108</v>
      </c>
      <c r="M14" s="120">
        <v>-120</v>
      </c>
      <c r="N14" s="74">
        <f t="shared" si="0"/>
        <v>97</v>
      </c>
      <c r="O14" s="74">
        <f t="shared" si="1"/>
        <v>108</v>
      </c>
      <c r="P14" s="74">
        <f t="shared" si="2"/>
        <v>205</v>
      </c>
      <c r="Q14" s="75">
        <f t="shared" si="3"/>
        <v>246.34725767297004</v>
      </c>
      <c r="R14" s="75">
        <f>IF(OR(D14="",B14="",V14=""),"",IF(OR(C14="UM",C14="JM",C14="SM",C14="UK",C14="JK",C14="SK"),"",Q14*(IF(ABS(1900-YEAR((V14+1)-D14))&lt;29,0,(VLOOKUP((YEAR(V14)-YEAR(D14)),'Meltzer-Malone'!$A$3:$B$63,2))))))</f>
        <v>300.05095984567748</v>
      </c>
      <c r="S14" s="79"/>
      <c r="T14" s="80" t="s">
        <v>20</v>
      </c>
      <c r="U14" s="78">
        <f t="shared" si="4"/>
        <v>1.2016939398681465</v>
      </c>
      <c r="V14" s="134">
        <f>R5</f>
        <v>43056</v>
      </c>
      <c r="W14" s="121"/>
      <c r="X14" s="121"/>
    </row>
    <row r="15" spans="1:24" s="12" customFormat="1" ht="20.100000000000001" customHeight="1" x14ac:dyDescent="0.2">
      <c r="A15" s="152">
        <v>105</v>
      </c>
      <c r="B15" s="145">
        <v>104.26</v>
      </c>
      <c r="C15" s="146" t="s">
        <v>117</v>
      </c>
      <c r="D15" s="147">
        <v>26790</v>
      </c>
      <c r="E15" s="148"/>
      <c r="F15" s="149" t="s">
        <v>118</v>
      </c>
      <c r="G15" s="149" t="s">
        <v>63</v>
      </c>
      <c r="H15" s="150">
        <v>115</v>
      </c>
      <c r="I15" s="151">
        <v>-120</v>
      </c>
      <c r="J15" s="151">
        <v>120</v>
      </c>
      <c r="K15" s="150">
        <v>145</v>
      </c>
      <c r="L15" s="120">
        <v>151</v>
      </c>
      <c r="M15" s="120">
        <v>156</v>
      </c>
      <c r="N15" s="74">
        <f t="shared" si="0"/>
        <v>120</v>
      </c>
      <c r="O15" s="74">
        <f t="shared" si="1"/>
        <v>156</v>
      </c>
      <c r="P15" s="74">
        <f t="shared" si="2"/>
        <v>276</v>
      </c>
      <c r="Q15" s="75">
        <f t="shared" si="3"/>
        <v>302.38314473567129</v>
      </c>
      <c r="R15" s="75">
        <f>IF(OR(D15="",B15="",V15=""),"",IF(OR(C15="UM",C15="JM",C15="SM",C15="UK",C15="JK",C15="SK"),"",Q15*(IF(ABS(1900-YEAR((V15+1)-D15))&lt;29,0,(VLOOKUP((YEAR(V15)-YEAR(D15)),'Meltzer-Malone'!$A$3:$B$63,2))))))</f>
        <v>359.5335590907132</v>
      </c>
      <c r="S15" s="79"/>
      <c r="T15" s="80"/>
      <c r="U15" s="78">
        <f t="shared" si="4"/>
        <v>1.095591104114751</v>
      </c>
      <c r="V15" s="134">
        <f>R5</f>
        <v>43056</v>
      </c>
      <c r="W15" s="121"/>
      <c r="X15" s="121"/>
    </row>
    <row r="16" spans="1:24" s="12" customFormat="1" ht="20.100000000000001" customHeight="1" x14ac:dyDescent="0.2">
      <c r="A16" s="152">
        <v>105</v>
      </c>
      <c r="B16" s="145">
        <v>104.84</v>
      </c>
      <c r="C16" s="146" t="s">
        <v>117</v>
      </c>
      <c r="D16" s="147">
        <v>27849</v>
      </c>
      <c r="E16" s="148"/>
      <c r="F16" s="149" t="s">
        <v>119</v>
      </c>
      <c r="G16" s="149" t="s">
        <v>62</v>
      </c>
      <c r="H16" s="153">
        <v>115</v>
      </c>
      <c r="I16" s="154">
        <v>118</v>
      </c>
      <c r="J16" s="154">
        <v>-120</v>
      </c>
      <c r="K16" s="153">
        <v>160</v>
      </c>
      <c r="L16" s="120">
        <v>164</v>
      </c>
      <c r="M16" s="120">
        <v>-168</v>
      </c>
      <c r="N16" s="74">
        <f t="shared" si="0"/>
        <v>118</v>
      </c>
      <c r="O16" s="74">
        <f t="shared" si="1"/>
        <v>164</v>
      </c>
      <c r="P16" s="74">
        <f t="shared" si="2"/>
        <v>282</v>
      </c>
      <c r="Q16" s="75">
        <f t="shared" si="3"/>
        <v>308.35221274902267</v>
      </c>
      <c r="R16" s="75">
        <f>IF(OR(D16="",B16="",V16=""),"",IF(OR(C16="UM",C16="JM",C16="SM",C16="UK",C16="JK",C16="SK"),"",Q16*(IF(ABS(1900-YEAR((V16+1)-D16))&lt;29,0,(VLOOKUP((YEAR(V16)-YEAR(D16)),'Meltzer-Malone'!$A$3:$B$63,2))))))</f>
        <v>354.29669244862703</v>
      </c>
      <c r="S16" s="79"/>
      <c r="T16" s="80"/>
      <c r="U16" s="78">
        <f t="shared" si="4"/>
        <v>1.0934475629397966</v>
      </c>
      <c r="V16" s="134">
        <f>R5</f>
        <v>43056</v>
      </c>
      <c r="W16" s="121"/>
      <c r="X16" s="121"/>
    </row>
    <row r="17" spans="1:25" s="12" customFormat="1" ht="20.100000000000001" customHeight="1" x14ac:dyDescent="0.2">
      <c r="A17" s="152"/>
      <c r="B17" s="145"/>
      <c r="C17" s="146"/>
      <c r="D17" s="147"/>
      <c r="E17" s="148"/>
      <c r="F17" s="149"/>
      <c r="G17" s="149"/>
      <c r="H17" s="153"/>
      <c r="I17" s="154"/>
      <c r="J17" s="154"/>
      <c r="K17" s="153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43056</v>
      </c>
      <c r="W17" s="121"/>
      <c r="X17" s="121"/>
    </row>
    <row r="18" spans="1:25" s="12" customFormat="1" ht="20.100000000000001" customHeight="1" x14ac:dyDescent="0.2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43056</v>
      </c>
      <c r="W18" s="121"/>
      <c r="X18" s="121"/>
    </row>
    <row r="19" spans="1:25" s="12" customFormat="1" ht="20.100000000000001" customHeight="1" x14ac:dyDescent="0.2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43056</v>
      </c>
      <c r="W19" s="121"/>
      <c r="X19" s="121"/>
    </row>
    <row r="20" spans="1:25" s="12" customFormat="1" ht="20.100000000000001" customHeight="1" x14ac:dyDescent="0.2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43056</v>
      </c>
      <c r="W20" s="121"/>
      <c r="X20" s="121"/>
      <c r="Y20" s="1"/>
    </row>
    <row r="21" spans="1:25" s="12" customFormat="1" ht="20.100000000000001" customHeight="1" x14ac:dyDescent="0.2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43056</v>
      </c>
      <c r="W21" s="121"/>
      <c r="X21" s="121"/>
      <c r="Y21" s="1"/>
    </row>
    <row r="22" spans="1:25" s="12" customFormat="1" ht="20.100000000000001" customHeight="1" x14ac:dyDescent="0.2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43056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43056</v>
      </c>
      <c r="W23" s="121"/>
      <c r="X23" s="121"/>
      <c r="Y23" s="1"/>
    </row>
    <row r="24" spans="1:25" s="12" customFormat="1" ht="20.100000000000001" customHeight="1" x14ac:dyDescent="0.2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43056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84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8" t="s">
        <v>77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6" t="s">
        <v>85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154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79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53" priority="1" stopIfTrue="1" operator="between">
      <formula>1</formula>
      <formula>300</formula>
    </cfRule>
    <cfRule type="cellIs" dxfId="5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Y40"/>
  <sheetViews>
    <sheetView showGridLines="0" showRowColHeaders="0" showZeros="0" showOutlineSymbols="0" topLeftCell="A7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43056</v>
      </c>
      <c r="S5" s="143" t="s">
        <v>25</v>
      </c>
      <c r="T5" s="110">
        <v>3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52">
        <v>75</v>
      </c>
      <c r="B9" s="145">
        <v>74.180000000000007</v>
      </c>
      <c r="C9" s="146" t="s">
        <v>138</v>
      </c>
      <c r="D9" s="147">
        <v>36972</v>
      </c>
      <c r="E9" s="165"/>
      <c r="F9" s="166" t="s">
        <v>139</v>
      </c>
      <c r="G9" s="149" t="s">
        <v>62</v>
      </c>
      <c r="H9" s="150">
        <v>39</v>
      </c>
      <c r="I9" s="151">
        <v>43</v>
      </c>
      <c r="J9" s="151">
        <v>-46</v>
      </c>
      <c r="K9" s="150">
        <v>59</v>
      </c>
      <c r="L9" s="120">
        <v>-63</v>
      </c>
      <c r="M9" s="120">
        <v>63</v>
      </c>
      <c r="N9" s="74">
        <f t="shared" ref="N9:N24" si="0">IF(MAX(H9:J9)&lt;0,0,TRUNC(MAX(H9:J9)/1)*1)</f>
        <v>43</v>
      </c>
      <c r="O9" s="74">
        <f t="shared" ref="O9:O24" si="1">IF(MAX(K9:M9)&lt;0,0,TRUNC(MAX(K9:M9)/1)*1)</f>
        <v>63</v>
      </c>
      <c r="P9" s="74">
        <f t="shared" ref="P9:P23" si="2">IF(N9=0,0,IF(O9=0,0,SUM(N9:O9)))</f>
        <v>106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127.66941971714265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1.2044284878975722</v>
      </c>
      <c r="V9" s="134">
        <f>R5</f>
        <v>43056</v>
      </c>
      <c r="W9" s="121"/>
      <c r="X9" s="121"/>
    </row>
    <row r="10" spans="1:24" s="12" customFormat="1" ht="20.100000000000001" customHeight="1" x14ac:dyDescent="0.2">
      <c r="A10" s="167">
        <v>63</v>
      </c>
      <c r="B10" s="157">
        <v>58.42</v>
      </c>
      <c r="C10" s="158" t="s">
        <v>138</v>
      </c>
      <c r="D10" s="159">
        <v>36772</v>
      </c>
      <c r="E10" s="160"/>
      <c r="F10" s="161" t="s">
        <v>140</v>
      </c>
      <c r="G10" s="161" t="s">
        <v>65</v>
      </c>
      <c r="H10" s="162">
        <v>-30</v>
      </c>
      <c r="I10" s="163">
        <v>30</v>
      </c>
      <c r="J10" s="163">
        <v>-33</v>
      </c>
      <c r="K10" s="162">
        <v>38</v>
      </c>
      <c r="L10" s="120">
        <v>-43</v>
      </c>
      <c r="M10" s="120">
        <v>43</v>
      </c>
      <c r="N10" s="74">
        <f t="shared" si="0"/>
        <v>30</v>
      </c>
      <c r="O10" s="74">
        <f t="shared" si="1"/>
        <v>43</v>
      </c>
      <c r="P10" s="74">
        <f t="shared" si="2"/>
        <v>73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102.23701097776357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3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1.4005069996953914</v>
      </c>
      <c r="V10" s="134">
        <f>R5</f>
        <v>43056</v>
      </c>
      <c r="W10" s="121"/>
      <c r="X10" s="121"/>
    </row>
    <row r="11" spans="1:24" s="12" customFormat="1" ht="20.100000000000001" customHeight="1" x14ac:dyDescent="0.2">
      <c r="A11" s="167">
        <v>69</v>
      </c>
      <c r="B11" s="157">
        <v>67.28</v>
      </c>
      <c r="C11" s="158" t="s">
        <v>141</v>
      </c>
      <c r="D11" s="159">
        <v>35567</v>
      </c>
      <c r="E11" s="160"/>
      <c r="F11" s="161" t="s">
        <v>142</v>
      </c>
      <c r="G11" s="161" t="s">
        <v>64</v>
      </c>
      <c r="H11" s="162">
        <v>60</v>
      </c>
      <c r="I11" s="163">
        <v>65</v>
      </c>
      <c r="J11" s="163">
        <v>68</v>
      </c>
      <c r="K11" s="162">
        <v>73</v>
      </c>
      <c r="L11" s="120">
        <v>78</v>
      </c>
      <c r="M11" s="120">
        <v>-82</v>
      </c>
      <c r="N11" s="74">
        <f t="shared" si="0"/>
        <v>68</v>
      </c>
      <c r="O11" s="74">
        <f t="shared" si="1"/>
        <v>78</v>
      </c>
      <c r="P11" s="74">
        <f t="shared" si="2"/>
        <v>146</v>
      </c>
      <c r="Q11" s="75">
        <f t="shared" si="3"/>
        <v>186.02771920737416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1.2741624603244806</v>
      </c>
      <c r="V11" s="134">
        <f>R5</f>
        <v>43056</v>
      </c>
      <c r="W11" s="121"/>
      <c r="X11" s="121"/>
    </row>
    <row r="12" spans="1:24" s="12" customFormat="1" ht="20.100000000000001" customHeight="1" x14ac:dyDescent="0.2">
      <c r="A12" s="167"/>
      <c r="B12" s="157"/>
      <c r="C12" s="158"/>
      <c r="D12" s="159"/>
      <c r="E12" s="160"/>
      <c r="F12" s="161"/>
      <c r="G12" s="161"/>
      <c r="H12" s="162"/>
      <c r="I12" s="163"/>
      <c r="J12" s="163"/>
      <c r="K12" s="162"/>
      <c r="L12" s="125"/>
      <c r="M12" s="120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4">
        <f>R5</f>
        <v>43056</v>
      </c>
      <c r="W12" s="121"/>
      <c r="X12" s="121"/>
    </row>
    <row r="13" spans="1:24" s="12" customFormat="1" ht="20.100000000000001" customHeight="1" x14ac:dyDescent="0.2">
      <c r="A13" s="152">
        <v>63</v>
      </c>
      <c r="B13" s="145">
        <v>59.68</v>
      </c>
      <c r="C13" s="146" t="s">
        <v>138</v>
      </c>
      <c r="D13" s="147">
        <v>36931</v>
      </c>
      <c r="E13" s="165"/>
      <c r="F13" s="166" t="s">
        <v>143</v>
      </c>
      <c r="G13" s="149" t="s">
        <v>62</v>
      </c>
      <c r="H13" s="150">
        <v>40</v>
      </c>
      <c r="I13" s="151">
        <v>43</v>
      </c>
      <c r="J13" s="151">
        <v>46</v>
      </c>
      <c r="K13" s="150">
        <v>60</v>
      </c>
      <c r="L13" s="120">
        <v>63</v>
      </c>
      <c r="M13" s="120">
        <v>66</v>
      </c>
      <c r="N13" s="74">
        <f t="shared" si="0"/>
        <v>46</v>
      </c>
      <c r="O13" s="74">
        <f t="shared" si="1"/>
        <v>66</v>
      </c>
      <c r="P13" s="74">
        <f t="shared" si="2"/>
        <v>112</v>
      </c>
      <c r="Q13" s="75">
        <f t="shared" si="3"/>
        <v>154.47757435373245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1.3792640567297541</v>
      </c>
      <c r="V13" s="134">
        <f>R5</f>
        <v>43056</v>
      </c>
      <c r="W13" s="121"/>
      <c r="X13" s="121"/>
    </row>
    <row r="14" spans="1:24" s="12" customFormat="1" ht="20.100000000000001" customHeight="1" x14ac:dyDescent="0.2">
      <c r="A14" s="156" t="s">
        <v>144</v>
      </c>
      <c r="B14" s="157">
        <v>77.14</v>
      </c>
      <c r="C14" s="158" t="s">
        <v>138</v>
      </c>
      <c r="D14" s="159">
        <v>36638</v>
      </c>
      <c r="E14" s="160"/>
      <c r="F14" s="161" t="s">
        <v>145</v>
      </c>
      <c r="G14" s="161" t="s">
        <v>65</v>
      </c>
      <c r="H14" s="162">
        <v>32</v>
      </c>
      <c r="I14" s="163">
        <v>37</v>
      </c>
      <c r="J14" s="163">
        <v>-41</v>
      </c>
      <c r="K14" s="162">
        <v>45</v>
      </c>
      <c r="L14" s="120">
        <v>52</v>
      </c>
      <c r="M14" s="120">
        <v>55</v>
      </c>
      <c r="N14" s="74">
        <f t="shared" si="0"/>
        <v>37</v>
      </c>
      <c r="O14" s="74">
        <f t="shared" si="1"/>
        <v>55</v>
      </c>
      <c r="P14" s="74">
        <f t="shared" si="2"/>
        <v>92</v>
      </c>
      <c r="Q14" s="75">
        <f t="shared" si="3"/>
        <v>108.56208823313069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1.1800226981862032</v>
      </c>
      <c r="V14" s="134">
        <f>R5</f>
        <v>43056</v>
      </c>
      <c r="W14" s="121"/>
      <c r="X14" s="121"/>
    </row>
    <row r="15" spans="1:24" s="12" customFormat="1" ht="20.100000000000001" customHeight="1" x14ac:dyDescent="0.2">
      <c r="A15" s="167">
        <v>53</v>
      </c>
      <c r="B15" s="157">
        <v>50.72</v>
      </c>
      <c r="C15" s="158" t="s">
        <v>141</v>
      </c>
      <c r="D15" s="159">
        <v>35766</v>
      </c>
      <c r="E15" s="160"/>
      <c r="F15" s="161" t="s">
        <v>146</v>
      </c>
      <c r="G15" s="161" t="s">
        <v>64</v>
      </c>
      <c r="H15" s="162">
        <v>-45</v>
      </c>
      <c r="I15" s="163">
        <v>-45</v>
      </c>
      <c r="J15" s="163">
        <v>45</v>
      </c>
      <c r="K15" s="162">
        <v>-55</v>
      </c>
      <c r="L15" s="120">
        <v>55</v>
      </c>
      <c r="M15" s="120">
        <v>-60</v>
      </c>
      <c r="N15" s="74">
        <f t="shared" si="0"/>
        <v>45</v>
      </c>
      <c r="O15" s="74">
        <f t="shared" si="1"/>
        <v>55</v>
      </c>
      <c r="P15" s="74">
        <f t="shared" si="2"/>
        <v>100</v>
      </c>
      <c r="Q15" s="75">
        <f t="shared" si="3"/>
        <v>156.36613544155574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1.5636613544155575</v>
      </c>
      <c r="V15" s="134">
        <f>R5</f>
        <v>43056</v>
      </c>
      <c r="W15" s="121"/>
      <c r="X15" s="121"/>
    </row>
    <row r="16" spans="1:24" s="12" customFormat="1" ht="20.100000000000001" customHeight="1" x14ac:dyDescent="0.2">
      <c r="A16" s="167"/>
      <c r="B16" s="157"/>
      <c r="C16" s="158"/>
      <c r="D16" s="159"/>
      <c r="E16" s="160"/>
      <c r="F16" s="161"/>
      <c r="G16" s="161"/>
      <c r="H16" s="162"/>
      <c r="I16" s="163"/>
      <c r="J16" s="163"/>
      <c r="K16" s="162"/>
      <c r="L16" s="120"/>
      <c r="M16" s="120"/>
      <c r="N16" s="74">
        <f t="shared" si="0"/>
        <v>0</v>
      </c>
      <c r="O16" s="74">
        <f t="shared" si="1"/>
        <v>0</v>
      </c>
      <c r="P16" s="74">
        <f t="shared" si="2"/>
        <v>0</v>
      </c>
      <c r="Q16" s="75" t="str">
        <f t="shared" si="3"/>
        <v/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 t="str">
        <f t="shared" si="4"/>
        <v/>
      </c>
      <c r="V16" s="134">
        <f>R5</f>
        <v>43056</v>
      </c>
      <c r="W16" s="121"/>
      <c r="X16" s="121"/>
    </row>
    <row r="17" spans="1:25" s="12" customFormat="1" ht="20.100000000000001" customHeight="1" x14ac:dyDescent="0.2">
      <c r="A17" s="144">
        <v>58</v>
      </c>
      <c r="B17" s="145">
        <v>56.22</v>
      </c>
      <c r="C17" s="146" t="s">
        <v>138</v>
      </c>
      <c r="D17" s="147">
        <v>37315</v>
      </c>
      <c r="E17" s="165"/>
      <c r="F17" s="166" t="s">
        <v>147</v>
      </c>
      <c r="G17" s="149" t="s">
        <v>65</v>
      </c>
      <c r="H17" s="150">
        <v>42</v>
      </c>
      <c r="I17" s="151">
        <v>45</v>
      </c>
      <c r="J17" s="151">
        <v>47</v>
      </c>
      <c r="K17" s="150">
        <v>57</v>
      </c>
      <c r="L17" s="120">
        <v>60</v>
      </c>
      <c r="M17" s="120">
        <v>-63</v>
      </c>
      <c r="N17" s="74">
        <f t="shared" si="0"/>
        <v>47</v>
      </c>
      <c r="O17" s="74">
        <f t="shared" si="1"/>
        <v>60</v>
      </c>
      <c r="P17" s="74">
        <f t="shared" si="2"/>
        <v>107</v>
      </c>
      <c r="Q17" s="75">
        <f t="shared" si="3"/>
        <v>154.16925633074621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1.4408341713153852</v>
      </c>
      <c r="V17" s="134">
        <f>R5</f>
        <v>43056</v>
      </c>
      <c r="W17" s="121"/>
      <c r="X17" s="121"/>
    </row>
    <row r="18" spans="1:25" s="12" customFormat="1" ht="20.100000000000001" customHeight="1" x14ac:dyDescent="0.2">
      <c r="A18" s="144">
        <v>63</v>
      </c>
      <c r="B18" s="145">
        <v>62</v>
      </c>
      <c r="C18" s="146" t="s">
        <v>141</v>
      </c>
      <c r="D18" s="147">
        <v>35607</v>
      </c>
      <c r="E18" s="148"/>
      <c r="F18" s="149" t="s">
        <v>148</v>
      </c>
      <c r="G18" s="149" t="s">
        <v>64</v>
      </c>
      <c r="H18" s="150">
        <v>50</v>
      </c>
      <c r="I18" s="151">
        <v>-55</v>
      </c>
      <c r="J18" s="151">
        <v>-57</v>
      </c>
      <c r="K18" s="150">
        <v>65</v>
      </c>
      <c r="L18" s="120">
        <v>70</v>
      </c>
      <c r="M18" s="120">
        <v>-74</v>
      </c>
      <c r="N18" s="74">
        <f t="shared" si="0"/>
        <v>50</v>
      </c>
      <c r="O18" s="74">
        <f t="shared" si="1"/>
        <v>70</v>
      </c>
      <c r="P18" s="74">
        <f t="shared" si="2"/>
        <v>120</v>
      </c>
      <c r="Q18" s="75">
        <f t="shared" si="3"/>
        <v>161.19406056878734</v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>
        <f t="shared" si="4"/>
        <v>1.3432838380732277</v>
      </c>
      <c r="V18" s="134">
        <f>R5</f>
        <v>43056</v>
      </c>
      <c r="W18" s="121"/>
      <c r="X18" s="121"/>
    </row>
    <row r="19" spans="1:25" s="12" customFormat="1" ht="20.100000000000001" customHeight="1" x14ac:dyDescent="0.2">
      <c r="A19" s="144">
        <v>53</v>
      </c>
      <c r="B19" s="145">
        <v>51.28</v>
      </c>
      <c r="C19" s="146" t="s">
        <v>138</v>
      </c>
      <c r="D19" s="147">
        <v>36561</v>
      </c>
      <c r="E19" s="165"/>
      <c r="F19" s="166" t="s">
        <v>149</v>
      </c>
      <c r="G19" s="149" t="s">
        <v>62</v>
      </c>
      <c r="H19" s="168">
        <v>55</v>
      </c>
      <c r="I19" s="151">
        <v>-59</v>
      </c>
      <c r="J19" s="151">
        <v>59</v>
      </c>
      <c r="K19" s="150">
        <v>67</v>
      </c>
      <c r="L19" s="176" t="s">
        <v>152</v>
      </c>
      <c r="M19" s="176" t="s">
        <v>152</v>
      </c>
      <c r="N19" s="74">
        <f t="shared" si="0"/>
        <v>59</v>
      </c>
      <c r="O19" s="74">
        <f t="shared" si="1"/>
        <v>67</v>
      </c>
      <c r="P19" s="74">
        <f t="shared" si="2"/>
        <v>126</v>
      </c>
      <c r="Q19" s="75">
        <f t="shared" si="3"/>
        <v>195.23288892261675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1.5494673724017203</v>
      </c>
      <c r="V19" s="134">
        <f>R5</f>
        <v>43056</v>
      </c>
      <c r="W19" s="121"/>
      <c r="X19" s="121"/>
    </row>
    <row r="20" spans="1:25" s="12" customFormat="1" ht="20.100000000000001" customHeight="1" x14ac:dyDescent="0.2">
      <c r="A20" s="144">
        <v>75</v>
      </c>
      <c r="B20" s="145">
        <v>71.14</v>
      </c>
      <c r="C20" s="146" t="s">
        <v>138</v>
      </c>
      <c r="D20" s="147">
        <v>36700</v>
      </c>
      <c r="E20" s="165"/>
      <c r="F20" s="169" t="s">
        <v>150</v>
      </c>
      <c r="G20" s="149" t="s">
        <v>65</v>
      </c>
      <c r="H20" s="150">
        <v>-50</v>
      </c>
      <c r="I20" s="151">
        <v>52</v>
      </c>
      <c r="J20" s="151">
        <v>55</v>
      </c>
      <c r="K20" s="150">
        <v>62</v>
      </c>
      <c r="L20" s="120">
        <v>-68</v>
      </c>
      <c r="M20" s="120">
        <v>68</v>
      </c>
      <c r="N20" s="74">
        <f t="shared" si="0"/>
        <v>55</v>
      </c>
      <c r="O20" s="74">
        <f t="shared" si="1"/>
        <v>68</v>
      </c>
      <c r="P20" s="74">
        <f t="shared" si="2"/>
        <v>123</v>
      </c>
      <c r="Q20" s="75">
        <f t="shared" si="3"/>
        <v>151.62389904897148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1.2327146264144022</v>
      </c>
      <c r="V20" s="134">
        <f>R5</f>
        <v>43056</v>
      </c>
      <c r="W20" s="121"/>
      <c r="X20" s="121"/>
      <c r="Y20" s="1"/>
    </row>
    <row r="21" spans="1:25" s="12" customFormat="1" ht="20.100000000000001" customHeight="1" x14ac:dyDescent="0.2">
      <c r="A21" s="144">
        <v>63</v>
      </c>
      <c r="B21" s="145">
        <v>62</v>
      </c>
      <c r="C21" s="146" t="s">
        <v>141</v>
      </c>
      <c r="D21" s="147">
        <v>36235</v>
      </c>
      <c r="E21" s="165"/>
      <c r="F21" s="169" t="s">
        <v>151</v>
      </c>
      <c r="G21" s="149" t="s">
        <v>64</v>
      </c>
      <c r="H21" s="150">
        <v>33</v>
      </c>
      <c r="I21" s="151">
        <v>38</v>
      </c>
      <c r="J21" s="151">
        <v>-42</v>
      </c>
      <c r="K21" s="150">
        <v>37</v>
      </c>
      <c r="L21" s="120">
        <v>45</v>
      </c>
      <c r="M21" s="120">
        <v>47</v>
      </c>
      <c r="N21" s="74">
        <f t="shared" si="0"/>
        <v>38</v>
      </c>
      <c r="O21" s="74">
        <f t="shared" si="1"/>
        <v>47</v>
      </c>
      <c r="P21" s="74">
        <f t="shared" si="2"/>
        <v>85</v>
      </c>
      <c r="Q21" s="75">
        <f t="shared" si="3"/>
        <v>114.17912623622435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1.3432838380732277</v>
      </c>
      <c r="V21" s="134">
        <f>R5</f>
        <v>43056</v>
      </c>
      <c r="W21" s="121"/>
      <c r="X21" s="121"/>
      <c r="Y21" s="1"/>
    </row>
    <row r="22" spans="1:25" s="12" customFormat="1" ht="20.100000000000001" customHeight="1" x14ac:dyDescent="0.2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43056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43056</v>
      </c>
      <c r="W23" s="121"/>
      <c r="X23" s="121"/>
      <c r="Y23" s="1"/>
    </row>
    <row r="24" spans="1:25" s="12" customFormat="1" ht="20.100000000000001" customHeight="1" x14ac:dyDescent="0.2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>
        <f t="shared" ref="U24" si="5">IF(B24=0,0,IF(OR(C24="UK",C24="JK",C24="SK",C24="K1",C24="K2",C24="K3",C24="K4",C24="K5",C24="K6"),SinclairW09(B24),Sinclair09(B24)))</f>
        <v>0</v>
      </c>
      <c r="V24" s="134">
        <f>R5</f>
        <v>43056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88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80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6" t="s">
        <v>89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154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79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8:T28"/>
    <mergeCell ref="I29:T29"/>
    <mergeCell ref="I27:T27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51" priority="1" stopIfTrue="1" operator="between">
      <formula>1</formula>
      <formula>300</formula>
    </cfRule>
    <cfRule type="cellIs" dxfId="5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R19 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43056</v>
      </c>
      <c r="S5" s="143" t="s">
        <v>25</v>
      </c>
      <c r="T5" s="110">
        <v>4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52">
        <v>85</v>
      </c>
      <c r="B9" s="145">
        <v>78.819999999999993</v>
      </c>
      <c r="C9" s="146" t="s">
        <v>121</v>
      </c>
      <c r="D9" s="147">
        <v>37160</v>
      </c>
      <c r="E9" s="165"/>
      <c r="F9" s="166" t="s">
        <v>131</v>
      </c>
      <c r="G9" s="149" t="s">
        <v>66</v>
      </c>
      <c r="H9" s="150">
        <v>68</v>
      </c>
      <c r="I9" s="151">
        <v>-72</v>
      </c>
      <c r="J9" s="151">
        <v>-72</v>
      </c>
      <c r="K9" s="150">
        <v>80</v>
      </c>
      <c r="L9" s="120">
        <v>85</v>
      </c>
      <c r="M9" s="120">
        <v>-88</v>
      </c>
      <c r="N9" s="74">
        <f t="shared" ref="N9:N24" si="0">IF(MAX(H9:J9)&lt;0,0,TRUNC(MAX(H9:J9)/1)*1)</f>
        <v>68</v>
      </c>
      <c r="O9" s="74">
        <f t="shared" ref="O9:O24" si="1">IF(MAX(K9:M9)&lt;0,0,TRUNC(MAX(K9:M9)/1)*1)</f>
        <v>85</v>
      </c>
      <c r="P9" s="74">
        <f t="shared" ref="P9:P23" si="2">IF(N9=0,0,IF(O9=0,0,SUM(N9:O9)))</f>
        <v>153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190.18710204394336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1.2430529545355775</v>
      </c>
      <c r="V9" s="134">
        <f>R5</f>
        <v>43056</v>
      </c>
      <c r="W9" s="121"/>
      <c r="X9" s="121"/>
    </row>
    <row r="10" spans="1:24" s="12" customFormat="1" ht="20.100000000000001" customHeight="1" x14ac:dyDescent="0.2">
      <c r="A10" s="144">
        <v>85</v>
      </c>
      <c r="B10" s="145">
        <v>78.52</v>
      </c>
      <c r="C10" s="146" t="s">
        <v>121</v>
      </c>
      <c r="D10" s="147">
        <v>36946</v>
      </c>
      <c r="E10" s="148"/>
      <c r="F10" s="149" t="s">
        <v>132</v>
      </c>
      <c r="G10" s="149" t="s">
        <v>62</v>
      </c>
      <c r="H10" s="162">
        <v>78</v>
      </c>
      <c r="I10" s="163">
        <v>82</v>
      </c>
      <c r="J10" s="163">
        <v>86</v>
      </c>
      <c r="K10" s="162">
        <v>89</v>
      </c>
      <c r="L10" s="120">
        <v>93</v>
      </c>
      <c r="M10" s="120">
        <v>-96</v>
      </c>
      <c r="N10" s="74">
        <f t="shared" si="0"/>
        <v>86</v>
      </c>
      <c r="O10" s="74">
        <f t="shared" si="1"/>
        <v>93</v>
      </c>
      <c r="P10" s="74">
        <f t="shared" si="2"/>
        <v>179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222.9730113641084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1.2456592813637342</v>
      </c>
      <c r="V10" s="134">
        <f>R5</f>
        <v>43056</v>
      </c>
      <c r="W10" s="121"/>
      <c r="X10" s="121"/>
    </row>
    <row r="11" spans="1:24" s="12" customFormat="1" ht="20.100000000000001" customHeight="1" x14ac:dyDescent="0.2">
      <c r="A11" s="144">
        <v>77</v>
      </c>
      <c r="B11" s="145">
        <v>76.28</v>
      </c>
      <c r="C11" s="146" t="s">
        <v>121</v>
      </c>
      <c r="D11" s="147">
        <v>37186</v>
      </c>
      <c r="E11" s="148"/>
      <c r="F11" s="149" t="s">
        <v>133</v>
      </c>
      <c r="G11" s="149" t="s">
        <v>67</v>
      </c>
      <c r="H11" s="150">
        <v>72</v>
      </c>
      <c r="I11" s="151">
        <v>77</v>
      </c>
      <c r="J11" s="177" t="s">
        <v>152</v>
      </c>
      <c r="K11" s="150">
        <v>90</v>
      </c>
      <c r="L11" s="120">
        <v>95</v>
      </c>
      <c r="M11" s="176" t="s">
        <v>152</v>
      </c>
      <c r="N11" s="74">
        <f t="shared" si="0"/>
        <v>77</v>
      </c>
      <c r="O11" s="74">
        <f t="shared" si="1"/>
        <v>95</v>
      </c>
      <c r="P11" s="74">
        <f t="shared" si="2"/>
        <v>172</v>
      </c>
      <c r="Q11" s="75">
        <f t="shared" si="3"/>
        <v>217.7577590761978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1.2660334830011499</v>
      </c>
      <c r="V11" s="134">
        <f>R5</f>
        <v>43056</v>
      </c>
      <c r="W11" s="121"/>
      <c r="X11" s="121"/>
    </row>
    <row r="12" spans="1:24" s="12" customFormat="1" ht="20.100000000000001" customHeight="1" x14ac:dyDescent="0.2">
      <c r="A12" s="144">
        <v>85</v>
      </c>
      <c r="B12" s="145">
        <v>81.739999999999995</v>
      </c>
      <c r="C12" s="146" t="s">
        <v>121</v>
      </c>
      <c r="D12" s="147">
        <v>37645</v>
      </c>
      <c r="E12" s="165"/>
      <c r="F12" s="166" t="s">
        <v>134</v>
      </c>
      <c r="G12" s="149" t="s">
        <v>65</v>
      </c>
      <c r="H12" s="150">
        <v>54</v>
      </c>
      <c r="I12" s="150">
        <v>59</v>
      </c>
      <c r="J12" s="150">
        <v>-62</v>
      </c>
      <c r="K12" s="150">
        <v>65</v>
      </c>
      <c r="L12" s="125">
        <v>70</v>
      </c>
      <c r="M12" s="120">
        <v>75</v>
      </c>
      <c r="N12" s="74">
        <f t="shared" si="0"/>
        <v>59</v>
      </c>
      <c r="O12" s="74">
        <f t="shared" si="1"/>
        <v>75</v>
      </c>
      <c r="P12" s="74">
        <f t="shared" si="2"/>
        <v>134</v>
      </c>
      <c r="Q12" s="75">
        <f t="shared" si="3"/>
        <v>163.35644540662062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1.2190779507956764</v>
      </c>
      <c r="V12" s="134">
        <f>R5</f>
        <v>43056</v>
      </c>
      <c r="W12" s="121"/>
      <c r="X12" s="121"/>
    </row>
    <row r="13" spans="1:24" s="12" customFormat="1" ht="20.100000000000001" customHeight="1" x14ac:dyDescent="0.2">
      <c r="A13" s="144"/>
      <c r="B13" s="145"/>
      <c r="C13" s="146"/>
      <c r="D13" s="147"/>
      <c r="E13" s="148"/>
      <c r="F13" s="166"/>
      <c r="G13" s="149"/>
      <c r="H13" s="150"/>
      <c r="I13" s="151"/>
      <c r="J13" s="151"/>
      <c r="K13" s="150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43056</v>
      </c>
      <c r="W13" s="121"/>
      <c r="X13" s="121"/>
    </row>
    <row r="14" spans="1:24" s="12" customFormat="1" ht="20.100000000000001" customHeight="1" x14ac:dyDescent="0.2">
      <c r="A14" s="144">
        <v>85</v>
      </c>
      <c r="B14" s="145">
        <v>77.22</v>
      </c>
      <c r="C14" s="146" t="s">
        <v>121</v>
      </c>
      <c r="D14" s="147">
        <v>36748</v>
      </c>
      <c r="E14" s="165"/>
      <c r="F14" s="166" t="s">
        <v>135</v>
      </c>
      <c r="G14" s="149" t="s">
        <v>65</v>
      </c>
      <c r="H14" s="150">
        <v>48</v>
      </c>
      <c r="I14" s="151">
        <v>-53</v>
      </c>
      <c r="J14" s="151">
        <v>55</v>
      </c>
      <c r="K14" s="150">
        <v>70</v>
      </c>
      <c r="L14" s="120">
        <v>76</v>
      </c>
      <c r="M14" s="120">
        <v>81</v>
      </c>
      <c r="N14" s="74">
        <f t="shared" si="0"/>
        <v>55</v>
      </c>
      <c r="O14" s="74">
        <f t="shared" si="1"/>
        <v>81</v>
      </c>
      <c r="P14" s="74">
        <f t="shared" si="2"/>
        <v>136</v>
      </c>
      <c r="Q14" s="75">
        <f t="shared" si="3"/>
        <v>170.99043732293308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1.2572826273745079</v>
      </c>
      <c r="V14" s="134">
        <f>R5</f>
        <v>43056</v>
      </c>
      <c r="W14" s="121"/>
      <c r="X14" s="121"/>
    </row>
    <row r="15" spans="1:24" s="12" customFormat="1" ht="20.100000000000001" customHeight="1" x14ac:dyDescent="0.2">
      <c r="A15" s="152">
        <v>94</v>
      </c>
      <c r="B15" s="145">
        <v>91.18</v>
      </c>
      <c r="C15" s="146" t="s">
        <v>123</v>
      </c>
      <c r="D15" s="147">
        <v>35434</v>
      </c>
      <c r="E15" s="165"/>
      <c r="F15" s="166" t="s">
        <v>128</v>
      </c>
      <c r="G15" s="149" t="s">
        <v>66</v>
      </c>
      <c r="H15" s="150">
        <v>-110</v>
      </c>
      <c r="I15" s="150">
        <v>110</v>
      </c>
      <c r="J15" s="150">
        <v>115</v>
      </c>
      <c r="K15" s="150">
        <v>135</v>
      </c>
      <c r="L15" s="120">
        <v>140</v>
      </c>
      <c r="M15" s="120">
        <v>145</v>
      </c>
      <c r="N15" s="74">
        <f t="shared" si="0"/>
        <v>115</v>
      </c>
      <c r="O15" s="74">
        <f t="shared" si="1"/>
        <v>145</v>
      </c>
      <c r="P15" s="74">
        <f t="shared" si="2"/>
        <v>260</v>
      </c>
      <c r="Q15" s="75">
        <f t="shared" si="3"/>
        <v>300.59239285920023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1.1561245879200008</v>
      </c>
      <c r="V15" s="134">
        <f>R5</f>
        <v>43056</v>
      </c>
      <c r="W15" s="121"/>
      <c r="X15" s="121"/>
    </row>
    <row r="16" spans="1:24" s="12" customFormat="1" ht="20.100000000000001" customHeight="1" x14ac:dyDescent="0.2">
      <c r="A16" s="152">
        <v>69</v>
      </c>
      <c r="B16" s="145">
        <v>63.14</v>
      </c>
      <c r="C16" s="146" t="s">
        <v>121</v>
      </c>
      <c r="D16" s="147">
        <v>37220</v>
      </c>
      <c r="E16" s="148"/>
      <c r="F16" s="172" t="s">
        <v>137</v>
      </c>
      <c r="G16" s="149" t="s">
        <v>67</v>
      </c>
      <c r="H16" s="153">
        <v>65</v>
      </c>
      <c r="I16" s="154">
        <v>70</v>
      </c>
      <c r="J16" s="178" t="s">
        <v>152</v>
      </c>
      <c r="K16" s="153">
        <v>80</v>
      </c>
      <c r="L16" s="176" t="s">
        <v>152</v>
      </c>
      <c r="M16" s="120" t="s">
        <v>152</v>
      </c>
      <c r="N16" s="74">
        <f t="shared" si="0"/>
        <v>70</v>
      </c>
      <c r="O16" s="74">
        <f t="shared" si="1"/>
        <v>80</v>
      </c>
      <c r="P16" s="74">
        <f t="shared" si="2"/>
        <v>150</v>
      </c>
      <c r="Q16" s="75">
        <f t="shared" si="3"/>
        <v>214.15890348152925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1.4277260232101949</v>
      </c>
      <c r="V16" s="134">
        <f>R5</f>
        <v>43056</v>
      </c>
      <c r="W16" s="121"/>
      <c r="X16" s="121"/>
    </row>
    <row r="17" spans="1:25" s="12" customFormat="1" ht="20.100000000000001" customHeight="1" x14ac:dyDescent="0.2">
      <c r="A17" s="152"/>
      <c r="B17" s="145"/>
      <c r="C17" s="146"/>
      <c r="D17" s="147"/>
      <c r="E17" s="148"/>
      <c r="F17" s="172"/>
      <c r="G17" s="149"/>
      <c r="H17" s="153"/>
      <c r="I17" s="154"/>
      <c r="J17" s="154"/>
      <c r="K17" s="153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43056</v>
      </c>
      <c r="W17" s="121"/>
      <c r="X17" s="121"/>
    </row>
    <row r="18" spans="1:25" s="12" customFormat="1" ht="20.100000000000001" customHeight="1" x14ac:dyDescent="0.2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43056</v>
      </c>
      <c r="W18" s="121"/>
      <c r="X18" s="121"/>
    </row>
    <row r="19" spans="1:25" s="12" customFormat="1" ht="20.100000000000001" customHeight="1" x14ac:dyDescent="0.2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43056</v>
      </c>
      <c r="W19" s="121"/>
      <c r="X19" s="121"/>
    </row>
    <row r="20" spans="1:25" s="12" customFormat="1" ht="20.100000000000001" customHeight="1" x14ac:dyDescent="0.2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43056</v>
      </c>
      <c r="W20" s="121"/>
      <c r="X20" s="121"/>
      <c r="Y20" s="1"/>
    </row>
    <row r="21" spans="1:25" s="12" customFormat="1" ht="20.100000000000001" customHeight="1" x14ac:dyDescent="0.2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43056</v>
      </c>
      <c r="W21" s="121"/>
      <c r="X21" s="121"/>
      <c r="Y21" s="1"/>
    </row>
    <row r="22" spans="1:25" s="12" customFormat="1" ht="20.100000000000001" customHeight="1" x14ac:dyDescent="0.2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43056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43056</v>
      </c>
      <c r="W23" s="121"/>
      <c r="X23" s="121"/>
      <c r="Y23" s="1"/>
    </row>
    <row r="24" spans="1:25" s="12" customFormat="1" ht="20.100000000000001" customHeight="1" x14ac:dyDescent="0.2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43056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90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91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6" t="s">
        <v>94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154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79" t="s">
        <v>87</v>
      </c>
      <c r="D35" s="179"/>
      <c r="E35" s="179"/>
      <c r="F35" s="179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16:M24 L15:M15 H9:M14 H15:J15">
    <cfRule type="cellIs" dxfId="49" priority="3" stopIfTrue="1" operator="between">
      <formula>1</formula>
      <formula>300</formula>
    </cfRule>
    <cfRule type="cellIs" dxfId="48" priority="4" stopIfTrue="1" operator="lessThanOrEqual">
      <formula>0</formula>
    </cfRule>
  </conditionalFormatting>
  <conditionalFormatting sqref="K15">
    <cfRule type="cellIs" dxfId="47" priority="1" stopIfTrue="1" operator="between">
      <formula>1</formula>
      <formula>300</formula>
    </cfRule>
    <cfRule type="cellIs" dxfId="4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Y40"/>
  <sheetViews>
    <sheetView showGridLines="0" showRowColHeaders="0" showZeros="0" showOutlineSymbols="0" topLeftCell="A4" zoomScaleSheetLayoutView="75" workbookViewId="0">
      <selection activeCell="F21" sqref="F21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43056</v>
      </c>
      <c r="S5" s="143" t="s">
        <v>25</v>
      </c>
      <c r="T5" s="110">
        <v>5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56" t="s">
        <v>120</v>
      </c>
      <c r="B9" s="157">
        <v>103.6</v>
      </c>
      <c r="C9" s="158" t="s">
        <v>121</v>
      </c>
      <c r="D9" s="159">
        <v>36608</v>
      </c>
      <c r="E9" s="160"/>
      <c r="F9" s="161" t="s">
        <v>122</v>
      </c>
      <c r="G9" s="161" t="s">
        <v>62</v>
      </c>
      <c r="H9" s="162">
        <v>90</v>
      </c>
      <c r="I9" s="163">
        <v>-94</v>
      </c>
      <c r="J9" s="163">
        <v>94</v>
      </c>
      <c r="K9" s="162">
        <v>120</v>
      </c>
      <c r="L9" s="120">
        <v>125</v>
      </c>
      <c r="M9" s="120">
        <v>130</v>
      </c>
      <c r="N9" s="74">
        <f t="shared" ref="N9:N24" si="0">IF(MAX(H9:J9)&lt;0,0,TRUNC(MAX(H9:J9)/1)*1)</f>
        <v>94</v>
      </c>
      <c r="O9" s="74">
        <f t="shared" ref="O9:O24" si="1">IF(MAX(K9:M9)&lt;0,0,TRUNC(MAX(K9:M9)/1)*1)</f>
        <v>130</v>
      </c>
      <c r="P9" s="74">
        <f t="shared" ref="P9:P23" si="2">IF(N9=0,0,IF(O9=0,0,SUM(N9:O9)))</f>
        <v>224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245.96961550224444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1.0980786406350198</v>
      </c>
      <c r="V9" s="134">
        <f>R5</f>
        <v>43056</v>
      </c>
      <c r="W9" s="121"/>
      <c r="X9" s="121"/>
    </row>
    <row r="10" spans="1:24" s="12" customFormat="1" ht="20.100000000000001" customHeight="1" x14ac:dyDescent="0.2">
      <c r="A10" s="144">
        <v>94</v>
      </c>
      <c r="B10" s="145">
        <v>90.32</v>
      </c>
      <c r="C10" s="146" t="s">
        <v>123</v>
      </c>
      <c r="D10" s="147">
        <v>36029</v>
      </c>
      <c r="E10" s="165"/>
      <c r="F10" s="166" t="s">
        <v>124</v>
      </c>
      <c r="G10" s="149" t="s">
        <v>65</v>
      </c>
      <c r="H10" s="150">
        <v>80</v>
      </c>
      <c r="I10" s="151">
        <v>86</v>
      </c>
      <c r="J10" s="151">
        <v>-90</v>
      </c>
      <c r="K10" s="150">
        <v>95</v>
      </c>
      <c r="L10" s="176" t="s">
        <v>152</v>
      </c>
      <c r="M10" s="176" t="s">
        <v>152</v>
      </c>
      <c r="N10" s="74">
        <f t="shared" si="0"/>
        <v>86</v>
      </c>
      <c r="O10" s="74">
        <f t="shared" si="1"/>
        <v>95</v>
      </c>
      <c r="P10" s="74">
        <f t="shared" si="2"/>
        <v>181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210.15422921735708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1.1610730895986578</v>
      </c>
      <c r="V10" s="134">
        <f>R5</f>
        <v>43056</v>
      </c>
      <c r="W10" s="121"/>
      <c r="X10" s="121"/>
    </row>
    <row r="11" spans="1:24" s="12" customFormat="1" ht="20.100000000000001" customHeight="1" x14ac:dyDescent="0.2">
      <c r="A11" s="144">
        <v>62</v>
      </c>
      <c r="B11" s="145">
        <v>60.7</v>
      </c>
      <c r="C11" s="146" t="s">
        <v>121</v>
      </c>
      <c r="D11" s="147">
        <v>36793</v>
      </c>
      <c r="E11" s="148"/>
      <c r="F11" s="149" t="s">
        <v>125</v>
      </c>
      <c r="G11" s="149" t="s">
        <v>66</v>
      </c>
      <c r="H11" s="150">
        <v>-78</v>
      </c>
      <c r="I11" s="151">
        <v>78</v>
      </c>
      <c r="J11" s="151">
        <v>82</v>
      </c>
      <c r="K11" s="150">
        <v>98</v>
      </c>
      <c r="L11" s="120">
        <v>-102</v>
      </c>
      <c r="M11" s="120">
        <v>-103</v>
      </c>
      <c r="N11" s="74">
        <f t="shared" si="0"/>
        <v>82</v>
      </c>
      <c r="O11" s="74">
        <f t="shared" si="1"/>
        <v>98</v>
      </c>
      <c r="P11" s="74">
        <f t="shared" si="2"/>
        <v>180</v>
      </c>
      <c r="Q11" s="75">
        <f t="shared" si="3"/>
        <v>264.33093571082617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1.4685051983934787</v>
      </c>
      <c r="V11" s="134">
        <f>R5</f>
        <v>43056</v>
      </c>
      <c r="W11" s="121"/>
      <c r="X11" s="121"/>
    </row>
    <row r="12" spans="1:24" s="12" customFormat="1" ht="20.100000000000001" customHeight="1" x14ac:dyDescent="0.2">
      <c r="A12" s="167">
        <v>85</v>
      </c>
      <c r="B12" s="157">
        <v>81.540000000000006</v>
      </c>
      <c r="C12" s="158" t="s">
        <v>123</v>
      </c>
      <c r="D12" s="159">
        <v>36065</v>
      </c>
      <c r="E12" s="160"/>
      <c r="F12" s="161" t="s">
        <v>126</v>
      </c>
      <c r="G12" s="161" t="s">
        <v>67</v>
      </c>
      <c r="H12" s="162">
        <v>95</v>
      </c>
      <c r="I12" s="163">
        <v>105</v>
      </c>
      <c r="J12" s="163">
        <v>110</v>
      </c>
      <c r="K12" s="162">
        <v>125</v>
      </c>
      <c r="L12" s="125">
        <v>135</v>
      </c>
      <c r="M12" s="120">
        <v>-140</v>
      </c>
      <c r="N12" s="74">
        <f t="shared" si="0"/>
        <v>110</v>
      </c>
      <c r="O12" s="74">
        <f t="shared" si="1"/>
        <v>135</v>
      </c>
      <c r="P12" s="74">
        <f t="shared" si="2"/>
        <v>245</v>
      </c>
      <c r="Q12" s="75">
        <f t="shared" si="3"/>
        <v>299.05751523441251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1.2206429193241326</v>
      </c>
      <c r="V12" s="134">
        <f>R5</f>
        <v>43056</v>
      </c>
      <c r="W12" s="121"/>
      <c r="X12" s="121"/>
    </row>
    <row r="13" spans="1:24" s="12" customFormat="1" ht="20.100000000000001" customHeight="1" x14ac:dyDescent="0.2">
      <c r="A13" s="167"/>
      <c r="B13" s="157"/>
      <c r="C13" s="158"/>
      <c r="D13" s="159"/>
      <c r="E13" s="160"/>
      <c r="F13" s="161"/>
      <c r="G13" s="161"/>
      <c r="H13" s="162"/>
      <c r="I13" s="163"/>
      <c r="J13" s="163"/>
      <c r="K13" s="162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43056</v>
      </c>
      <c r="W13" s="121"/>
      <c r="X13" s="121"/>
    </row>
    <row r="14" spans="1:24" s="12" customFormat="1" ht="20.100000000000001" customHeight="1" x14ac:dyDescent="0.2">
      <c r="A14" s="144">
        <v>62</v>
      </c>
      <c r="B14" s="145">
        <v>61.44</v>
      </c>
      <c r="C14" s="146" t="s">
        <v>121</v>
      </c>
      <c r="D14" s="147">
        <v>36529</v>
      </c>
      <c r="E14" s="165"/>
      <c r="F14" s="166" t="s">
        <v>127</v>
      </c>
      <c r="G14" s="149" t="s">
        <v>65</v>
      </c>
      <c r="H14" s="150">
        <v>89</v>
      </c>
      <c r="I14" s="151">
        <v>-93</v>
      </c>
      <c r="J14" s="151">
        <v>-96</v>
      </c>
      <c r="K14" s="150">
        <v>-112</v>
      </c>
      <c r="L14" s="120">
        <v>112</v>
      </c>
      <c r="M14" s="120">
        <v>-117</v>
      </c>
      <c r="N14" s="74">
        <f t="shared" si="0"/>
        <v>89</v>
      </c>
      <c r="O14" s="74">
        <f t="shared" si="1"/>
        <v>112</v>
      </c>
      <c r="P14" s="74">
        <f t="shared" si="2"/>
        <v>201</v>
      </c>
      <c r="Q14" s="75">
        <f t="shared" si="3"/>
        <v>292.59137762168581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1.4556784956302775</v>
      </c>
      <c r="V14" s="134">
        <f>R5</f>
        <v>43056</v>
      </c>
      <c r="W14" s="121"/>
      <c r="X14" s="121"/>
    </row>
    <row r="15" spans="1:24" s="12" customFormat="1" ht="20.100000000000001" customHeight="1" x14ac:dyDescent="0.2">
      <c r="A15" s="144">
        <v>94</v>
      </c>
      <c r="B15" s="145">
        <v>87.8</v>
      </c>
      <c r="C15" s="146" t="s">
        <v>121</v>
      </c>
      <c r="D15" s="147">
        <v>37217</v>
      </c>
      <c r="E15" s="148"/>
      <c r="F15" s="171" t="s">
        <v>136</v>
      </c>
      <c r="G15" s="149" t="s">
        <v>66</v>
      </c>
      <c r="H15" s="150">
        <v>70</v>
      </c>
      <c r="I15" s="151">
        <v>-76</v>
      </c>
      <c r="J15" s="151">
        <v>-76</v>
      </c>
      <c r="K15" s="150">
        <v>80</v>
      </c>
      <c r="L15" s="176" t="s">
        <v>152</v>
      </c>
      <c r="M15" s="176" t="s">
        <v>152</v>
      </c>
      <c r="N15" s="74">
        <f t="shared" si="0"/>
        <v>70</v>
      </c>
      <c r="O15" s="74">
        <f t="shared" si="1"/>
        <v>80</v>
      </c>
      <c r="P15" s="74">
        <f t="shared" si="2"/>
        <v>150</v>
      </c>
      <c r="Q15" s="75">
        <f t="shared" si="3"/>
        <v>176.46142803127967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1.1764095202085312</v>
      </c>
      <c r="V15" s="134">
        <f>R5</f>
        <v>43056</v>
      </c>
      <c r="W15" s="121"/>
      <c r="X15" s="121"/>
    </row>
    <row r="16" spans="1:24" s="12" customFormat="1" ht="20.100000000000001" customHeight="1" x14ac:dyDescent="0.2">
      <c r="A16" s="167">
        <v>62</v>
      </c>
      <c r="B16" s="157">
        <v>60.68</v>
      </c>
      <c r="C16" s="158" t="s">
        <v>121</v>
      </c>
      <c r="D16" s="159">
        <v>36879</v>
      </c>
      <c r="E16" s="160"/>
      <c r="F16" s="161" t="s">
        <v>129</v>
      </c>
      <c r="G16" s="161" t="s">
        <v>62</v>
      </c>
      <c r="H16" s="162">
        <v>88</v>
      </c>
      <c r="I16" s="163">
        <v>92</v>
      </c>
      <c r="J16" s="163">
        <v>-96</v>
      </c>
      <c r="K16" s="162">
        <v>108</v>
      </c>
      <c r="L16" s="120">
        <v>113</v>
      </c>
      <c r="M16" s="120">
        <v>117</v>
      </c>
      <c r="N16" s="74">
        <f t="shared" si="0"/>
        <v>92</v>
      </c>
      <c r="O16" s="74">
        <f t="shared" si="1"/>
        <v>117</v>
      </c>
      <c r="P16" s="74">
        <f t="shared" si="2"/>
        <v>209</v>
      </c>
      <c r="Q16" s="75">
        <f t="shared" si="3"/>
        <v>306.99125618080416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 t="s">
        <v>155</v>
      </c>
      <c r="U16" s="78">
        <f t="shared" si="4"/>
        <v>1.4688576850756181</v>
      </c>
      <c r="V16" s="134">
        <f>R5</f>
        <v>43056</v>
      </c>
      <c r="W16" s="121"/>
      <c r="X16" s="121"/>
    </row>
    <row r="17" spans="1:25" s="12" customFormat="1" ht="20.100000000000001" customHeight="1" x14ac:dyDescent="0.2">
      <c r="A17" s="144">
        <v>85</v>
      </c>
      <c r="B17" s="145">
        <v>78.2</v>
      </c>
      <c r="C17" s="146" t="s">
        <v>123</v>
      </c>
      <c r="D17" s="147">
        <v>36192</v>
      </c>
      <c r="E17" s="165"/>
      <c r="F17" s="166" t="s">
        <v>130</v>
      </c>
      <c r="G17" s="149" t="s">
        <v>67</v>
      </c>
      <c r="H17" s="168">
        <v>115</v>
      </c>
      <c r="I17" s="151">
        <v>125</v>
      </c>
      <c r="J17" s="151">
        <v>-130</v>
      </c>
      <c r="K17" s="150">
        <v>145</v>
      </c>
      <c r="L17" s="120">
        <v>-155</v>
      </c>
      <c r="M17" s="120">
        <v>-163</v>
      </c>
      <c r="N17" s="74">
        <f t="shared" si="0"/>
        <v>125</v>
      </c>
      <c r="O17" s="74">
        <f t="shared" si="1"/>
        <v>145</v>
      </c>
      <c r="P17" s="74">
        <f t="shared" si="2"/>
        <v>270</v>
      </c>
      <c r="Q17" s="75">
        <f t="shared" si="3"/>
        <v>337.08698420986212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1.2484703118883782</v>
      </c>
      <c r="V17" s="134">
        <f>R5</f>
        <v>43056</v>
      </c>
      <c r="W17" s="121"/>
      <c r="X17" s="121"/>
    </row>
    <row r="18" spans="1:25" s="12" customFormat="1" ht="20.100000000000001" customHeight="1" x14ac:dyDescent="0.2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43056</v>
      </c>
      <c r="W18" s="121"/>
      <c r="X18" s="121"/>
    </row>
    <row r="19" spans="1:25" s="12" customFormat="1" ht="20.100000000000001" customHeight="1" x14ac:dyDescent="0.2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43056</v>
      </c>
      <c r="W19" s="121"/>
      <c r="X19" s="121"/>
    </row>
    <row r="20" spans="1:25" s="12" customFormat="1" ht="20.100000000000001" customHeight="1" x14ac:dyDescent="0.2">
      <c r="A20" s="144"/>
      <c r="B20" s="145"/>
      <c r="C20" s="146"/>
      <c r="D20" s="147"/>
      <c r="E20" s="148"/>
      <c r="F20" s="171"/>
      <c r="G20" s="149"/>
      <c r="H20" s="150"/>
      <c r="I20" s="151"/>
      <c r="J20" s="151"/>
      <c r="K20" s="150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43056</v>
      </c>
      <c r="W20" s="121"/>
      <c r="X20" s="121"/>
      <c r="Y20" s="1"/>
    </row>
    <row r="21" spans="1:25" s="12" customFormat="1" ht="20.100000000000001" customHeight="1" x14ac:dyDescent="0.2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43056</v>
      </c>
      <c r="W21" s="121"/>
      <c r="X21" s="121"/>
      <c r="Y21" s="1"/>
    </row>
    <row r="22" spans="1:25" s="12" customFormat="1" ht="20.100000000000001" customHeight="1" x14ac:dyDescent="0.2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43056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43056</v>
      </c>
      <c r="W23" s="121"/>
      <c r="X23" s="121"/>
      <c r="Y23" s="1"/>
    </row>
    <row r="24" spans="1:25" s="12" customFormat="1" ht="20.100000000000001" customHeight="1" x14ac:dyDescent="0.2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43056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80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92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6" t="s">
        <v>89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154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79" t="s">
        <v>87</v>
      </c>
      <c r="D35" s="179"/>
      <c r="E35" s="179"/>
      <c r="F35" s="179"/>
      <c r="G35" s="52" t="s">
        <v>22</v>
      </c>
      <c r="H35" s="179" t="s">
        <v>156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1 H12:L14 H16:L19 L15 M12:M24 H21:L24 L20">
    <cfRule type="cellIs" dxfId="45" priority="7" stopIfTrue="1" operator="between">
      <formula>1</formula>
      <formula>300</formula>
    </cfRule>
    <cfRule type="cellIs" dxfId="44" priority="8" stopIfTrue="1" operator="lessThanOrEqual">
      <formula>0</formula>
    </cfRule>
  </conditionalFormatting>
  <conditionalFormatting sqref="H20:K20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H15:K15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 copies="8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43057</v>
      </c>
      <c r="S5" s="143" t="s">
        <v>25</v>
      </c>
      <c r="T5" s="110">
        <v>6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44">
        <v>75</v>
      </c>
      <c r="B9" s="145">
        <v>70.58</v>
      </c>
      <c r="C9" s="146" t="s">
        <v>138</v>
      </c>
      <c r="D9" s="147">
        <v>37889</v>
      </c>
      <c r="E9" s="165"/>
      <c r="F9" s="169" t="s">
        <v>172</v>
      </c>
      <c r="G9" s="149" t="s">
        <v>61</v>
      </c>
      <c r="H9" s="150">
        <v>-32</v>
      </c>
      <c r="I9" s="151">
        <v>32</v>
      </c>
      <c r="J9" s="151">
        <v>-34</v>
      </c>
      <c r="K9" s="150">
        <v>40</v>
      </c>
      <c r="L9" s="120">
        <v>-44</v>
      </c>
      <c r="M9" s="176" t="s">
        <v>152</v>
      </c>
      <c r="N9" s="74">
        <f t="shared" ref="N9:N24" si="0">IF(MAX(H9:J9)&lt;0,0,TRUNC(MAX(H9:J9)/1)*1)</f>
        <v>32</v>
      </c>
      <c r="O9" s="74">
        <f t="shared" ref="O9:O24" si="1">IF(MAX(K9:M9)&lt;0,0,TRUNC(MAX(K9:M9)/1)*1)</f>
        <v>40</v>
      </c>
      <c r="P9" s="74">
        <f t="shared" ref="P9:P23" si="2">IF(N9=0,0,IF(O9=0,0,SUM(N9:O9)))</f>
        <v>72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89.15908676205288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1.2383206494729566</v>
      </c>
      <c r="V9" s="134">
        <f>R5</f>
        <v>43057</v>
      </c>
      <c r="W9" s="121"/>
      <c r="X9" s="121"/>
    </row>
    <row r="10" spans="1:24" s="12" customFormat="1" ht="20.100000000000001" customHeight="1" x14ac:dyDescent="0.2">
      <c r="A10" s="152">
        <v>75</v>
      </c>
      <c r="B10" s="145">
        <v>74.84</v>
      </c>
      <c r="C10" s="146" t="s">
        <v>138</v>
      </c>
      <c r="D10" s="147">
        <v>36972</v>
      </c>
      <c r="E10" s="148"/>
      <c r="F10" s="149" t="s">
        <v>139</v>
      </c>
      <c r="G10" s="149" t="s">
        <v>62</v>
      </c>
      <c r="H10" s="162">
        <v>40</v>
      </c>
      <c r="I10" s="163">
        <v>43</v>
      </c>
      <c r="J10" s="163">
        <v>45</v>
      </c>
      <c r="K10" s="162">
        <v>60</v>
      </c>
      <c r="L10" s="120">
        <v>-62</v>
      </c>
      <c r="M10" s="120">
        <v>63</v>
      </c>
      <c r="N10" s="74">
        <f t="shared" si="0"/>
        <v>45</v>
      </c>
      <c r="O10" s="74">
        <f t="shared" si="1"/>
        <v>63</v>
      </c>
      <c r="P10" s="74">
        <f t="shared" si="2"/>
        <v>108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129.46329904557771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1.198734250422016</v>
      </c>
      <c r="V10" s="134">
        <f>R5</f>
        <v>43057</v>
      </c>
      <c r="W10" s="121"/>
      <c r="X10" s="121"/>
    </row>
    <row r="11" spans="1:24" s="12" customFormat="1" ht="20.100000000000001" customHeight="1" x14ac:dyDescent="0.2">
      <c r="A11" s="152">
        <v>63</v>
      </c>
      <c r="B11" s="145">
        <v>58.5</v>
      </c>
      <c r="C11" s="146" t="s">
        <v>138</v>
      </c>
      <c r="D11" s="147">
        <v>36772</v>
      </c>
      <c r="E11" s="148"/>
      <c r="F11" s="149" t="s">
        <v>140</v>
      </c>
      <c r="G11" s="149" t="s">
        <v>65</v>
      </c>
      <c r="H11" s="150">
        <v>-29</v>
      </c>
      <c r="I11" s="151">
        <v>-31</v>
      </c>
      <c r="J11" s="151">
        <v>-31</v>
      </c>
      <c r="K11" s="150">
        <v>35</v>
      </c>
      <c r="L11" s="120">
        <v>40</v>
      </c>
      <c r="M11" s="120">
        <v>-44</v>
      </c>
      <c r="N11" s="74">
        <f t="shared" si="0"/>
        <v>0</v>
      </c>
      <c r="O11" s="74">
        <f t="shared" si="1"/>
        <v>40</v>
      </c>
      <c r="P11" s="74">
        <f t="shared" si="2"/>
        <v>0</v>
      </c>
      <c r="Q11" s="75">
        <f t="shared" si="3"/>
        <v>0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1.3991200161719251</v>
      </c>
      <c r="V11" s="134">
        <f>R5</f>
        <v>43057</v>
      </c>
      <c r="W11" s="121"/>
      <c r="X11" s="121"/>
    </row>
    <row r="12" spans="1:24" s="12" customFormat="1" ht="20.100000000000001" customHeight="1" x14ac:dyDescent="0.2">
      <c r="A12" s="152"/>
      <c r="B12" s="145"/>
      <c r="C12" s="146"/>
      <c r="D12" s="147"/>
      <c r="E12" s="148"/>
      <c r="F12" s="149"/>
      <c r="G12" s="149"/>
      <c r="H12" s="150"/>
      <c r="I12" s="151"/>
      <c r="J12" s="151"/>
      <c r="K12" s="150"/>
      <c r="L12" s="125"/>
      <c r="M12" s="120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4">
        <f>R5</f>
        <v>43057</v>
      </c>
      <c r="W12" s="121"/>
      <c r="X12" s="121"/>
    </row>
    <row r="13" spans="1:24" s="12" customFormat="1" ht="20.100000000000001" customHeight="1" x14ac:dyDescent="0.2">
      <c r="A13" s="156">
        <v>58</v>
      </c>
      <c r="B13" s="157">
        <v>55.08</v>
      </c>
      <c r="C13" s="158" t="s">
        <v>138</v>
      </c>
      <c r="D13" s="159">
        <v>38296</v>
      </c>
      <c r="E13" s="160"/>
      <c r="F13" s="161" t="s">
        <v>173</v>
      </c>
      <c r="G13" s="161" t="s">
        <v>61</v>
      </c>
      <c r="H13" s="162">
        <v>31</v>
      </c>
      <c r="I13" s="163">
        <v>33</v>
      </c>
      <c r="J13" s="163">
        <v>35</v>
      </c>
      <c r="K13" s="162">
        <v>41</v>
      </c>
      <c r="L13" s="120">
        <v>43</v>
      </c>
      <c r="M13" s="120">
        <v>-45</v>
      </c>
      <c r="N13" s="74">
        <f t="shared" si="0"/>
        <v>35</v>
      </c>
      <c r="O13" s="74">
        <f t="shared" si="1"/>
        <v>43</v>
      </c>
      <c r="P13" s="74">
        <f t="shared" si="2"/>
        <v>78</v>
      </c>
      <c r="Q13" s="75">
        <f t="shared" si="3"/>
        <v>114.15432136590316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1.463516940588502</v>
      </c>
      <c r="V13" s="134">
        <f>R5</f>
        <v>43057</v>
      </c>
      <c r="W13" s="121"/>
      <c r="X13" s="121"/>
    </row>
    <row r="14" spans="1:24" s="12" customFormat="1" ht="20.100000000000001" customHeight="1" x14ac:dyDescent="0.2">
      <c r="A14" s="152" t="s">
        <v>144</v>
      </c>
      <c r="B14" s="145">
        <v>76.900000000000006</v>
      </c>
      <c r="C14" s="146" t="s">
        <v>138</v>
      </c>
      <c r="D14" s="147">
        <v>36638</v>
      </c>
      <c r="E14" s="148"/>
      <c r="F14" s="149" t="s">
        <v>145</v>
      </c>
      <c r="G14" s="149" t="s">
        <v>65</v>
      </c>
      <c r="H14" s="150">
        <v>32</v>
      </c>
      <c r="I14" s="151">
        <v>-37</v>
      </c>
      <c r="J14" s="151">
        <v>39</v>
      </c>
      <c r="K14" s="150">
        <v>45</v>
      </c>
      <c r="L14" s="120">
        <v>52</v>
      </c>
      <c r="M14" s="120">
        <v>-57</v>
      </c>
      <c r="N14" s="74">
        <f t="shared" si="0"/>
        <v>39</v>
      </c>
      <c r="O14" s="74">
        <f t="shared" si="1"/>
        <v>52</v>
      </c>
      <c r="P14" s="74">
        <f t="shared" si="2"/>
        <v>91</v>
      </c>
      <c r="Q14" s="75">
        <f t="shared" si="3"/>
        <v>107.55257402290161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1.1818964178340836</v>
      </c>
      <c r="V14" s="134">
        <f>R5</f>
        <v>43057</v>
      </c>
      <c r="W14" s="121"/>
      <c r="X14" s="121"/>
    </row>
    <row r="15" spans="1:24" s="12" customFormat="1" ht="20.100000000000001" customHeight="1" x14ac:dyDescent="0.2">
      <c r="A15" s="152">
        <v>63</v>
      </c>
      <c r="B15" s="145">
        <v>59.4</v>
      </c>
      <c r="C15" s="146" t="s">
        <v>138</v>
      </c>
      <c r="D15" s="147">
        <v>36931</v>
      </c>
      <c r="E15" s="148"/>
      <c r="F15" s="149" t="s">
        <v>143</v>
      </c>
      <c r="G15" s="149" t="s">
        <v>62</v>
      </c>
      <c r="H15" s="162">
        <v>40</v>
      </c>
      <c r="I15" s="163">
        <v>43</v>
      </c>
      <c r="J15" s="163">
        <v>45</v>
      </c>
      <c r="K15" s="162">
        <v>60</v>
      </c>
      <c r="L15" s="120">
        <v>63</v>
      </c>
      <c r="M15" s="120">
        <v>66</v>
      </c>
      <c r="N15" s="74">
        <f t="shared" si="0"/>
        <v>45</v>
      </c>
      <c r="O15" s="74">
        <f t="shared" si="1"/>
        <v>66</v>
      </c>
      <c r="P15" s="74">
        <f t="shared" si="2"/>
        <v>111</v>
      </c>
      <c r="Q15" s="75">
        <f t="shared" si="3"/>
        <v>153.61019709159751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1.3838756494738516</v>
      </c>
      <c r="V15" s="134">
        <f>R5</f>
        <v>43057</v>
      </c>
      <c r="W15" s="121"/>
      <c r="X15" s="121"/>
    </row>
    <row r="16" spans="1:24" s="12" customFormat="1" ht="20.100000000000001" customHeight="1" x14ac:dyDescent="0.2">
      <c r="A16" s="152"/>
      <c r="B16" s="145"/>
      <c r="C16" s="146"/>
      <c r="D16" s="147"/>
      <c r="E16" s="148"/>
      <c r="F16" s="149"/>
      <c r="G16" s="149"/>
      <c r="H16" s="150"/>
      <c r="I16" s="151"/>
      <c r="J16" s="151"/>
      <c r="K16" s="150"/>
      <c r="L16" s="120"/>
      <c r="M16" s="120"/>
      <c r="N16" s="74">
        <f t="shared" si="0"/>
        <v>0</v>
      </c>
      <c r="O16" s="74">
        <f t="shared" si="1"/>
        <v>0</v>
      </c>
      <c r="P16" s="74">
        <f t="shared" si="2"/>
        <v>0</v>
      </c>
      <c r="Q16" s="75" t="str">
        <f t="shared" si="3"/>
        <v/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 t="str">
        <f t="shared" si="4"/>
        <v/>
      </c>
      <c r="V16" s="134">
        <f>R5</f>
        <v>43057</v>
      </c>
      <c r="W16" s="121"/>
      <c r="X16" s="121"/>
    </row>
    <row r="17" spans="1:25" s="12" customFormat="1" ht="20.100000000000001" customHeight="1" x14ac:dyDescent="0.2">
      <c r="A17" s="152">
        <v>69</v>
      </c>
      <c r="B17" s="145">
        <v>64.88</v>
      </c>
      <c r="C17" s="146" t="s">
        <v>138</v>
      </c>
      <c r="D17" s="147">
        <v>36912</v>
      </c>
      <c r="E17" s="148"/>
      <c r="F17" s="149" t="s">
        <v>174</v>
      </c>
      <c r="G17" s="149" t="s">
        <v>61</v>
      </c>
      <c r="H17" s="150">
        <v>-62</v>
      </c>
      <c r="I17" s="151">
        <v>62</v>
      </c>
      <c r="J17" s="151">
        <v>65</v>
      </c>
      <c r="K17" s="150">
        <v>71</v>
      </c>
      <c r="L17" s="120">
        <v>74</v>
      </c>
      <c r="M17" s="120">
        <v>76</v>
      </c>
      <c r="N17" s="74">
        <f t="shared" si="0"/>
        <v>65</v>
      </c>
      <c r="O17" s="74">
        <f t="shared" si="1"/>
        <v>76</v>
      </c>
      <c r="P17" s="74">
        <f t="shared" si="2"/>
        <v>141</v>
      </c>
      <c r="Q17" s="75">
        <f t="shared" si="3"/>
        <v>183.80682038490215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1.303594470814909</v>
      </c>
      <c r="V17" s="134">
        <f>R5</f>
        <v>43057</v>
      </c>
      <c r="W17" s="121"/>
      <c r="X17" s="121"/>
    </row>
    <row r="18" spans="1:25" s="12" customFormat="1" ht="20.100000000000001" customHeight="1" x14ac:dyDescent="0.2">
      <c r="A18" s="144">
        <v>58</v>
      </c>
      <c r="B18" s="145">
        <v>56.08</v>
      </c>
      <c r="C18" s="146" t="s">
        <v>138</v>
      </c>
      <c r="D18" s="147">
        <v>36902</v>
      </c>
      <c r="E18" s="148"/>
      <c r="F18" s="149" t="s">
        <v>175</v>
      </c>
      <c r="G18" s="149" t="s">
        <v>61</v>
      </c>
      <c r="H18" s="150">
        <v>52</v>
      </c>
      <c r="I18" s="151">
        <v>54</v>
      </c>
      <c r="J18" s="151">
        <v>-56</v>
      </c>
      <c r="K18" s="150">
        <v>74</v>
      </c>
      <c r="L18" s="120">
        <v>-78</v>
      </c>
      <c r="M18" s="120">
        <v>-80</v>
      </c>
      <c r="N18" s="74">
        <f t="shared" si="0"/>
        <v>54</v>
      </c>
      <c r="O18" s="74">
        <f t="shared" si="1"/>
        <v>74</v>
      </c>
      <c r="P18" s="74">
        <f t="shared" si="2"/>
        <v>128</v>
      </c>
      <c r="Q18" s="75">
        <f t="shared" si="3"/>
        <v>184.77449462200335</v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>
        <f t="shared" si="4"/>
        <v>1.4435507392344011</v>
      </c>
      <c r="V18" s="134">
        <f>R5</f>
        <v>43057</v>
      </c>
      <c r="W18" s="121"/>
      <c r="X18" s="121"/>
    </row>
    <row r="19" spans="1:25" s="12" customFormat="1" ht="20.100000000000001" customHeight="1" x14ac:dyDescent="0.2">
      <c r="A19" s="152">
        <v>58</v>
      </c>
      <c r="B19" s="145">
        <v>56.54</v>
      </c>
      <c r="C19" s="146" t="s">
        <v>138</v>
      </c>
      <c r="D19" s="147">
        <v>37315</v>
      </c>
      <c r="E19" s="148"/>
      <c r="F19" s="149" t="s">
        <v>147</v>
      </c>
      <c r="G19" s="149" t="s">
        <v>65</v>
      </c>
      <c r="H19" s="150">
        <v>-45</v>
      </c>
      <c r="I19" s="151">
        <v>45</v>
      </c>
      <c r="J19" s="151">
        <v>-48</v>
      </c>
      <c r="K19" s="150">
        <v>56</v>
      </c>
      <c r="L19" s="120">
        <v>-60</v>
      </c>
      <c r="M19" s="120">
        <v>60</v>
      </c>
      <c r="N19" s="74">
        <f t="shared" si="0"/>
        <v>45</v>
      </c>
      <c r="O19" s="74">
        <f t="shared" si="1"/>
        <v>60</v>
      </c>
      <c r="P19" s="74">
        <f t="shared" si="2"/>
        <v>105</v>
      </c>
      <c r="Q19" s="75">
        <f t="shared" si="3"/>
        <v>150.64299190425095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1.4346951609928662</v>
      </c>
      <c r="V19" s="134">
        <f>R5</f>
        <v>43057</v>
      </c>
      <c r="W19" s="121"/>
      <c r="X19" s="121"/>
    </row>
    <row r="20" spans="1:25" s="12" customFormat="1" ht="20.100000000000001" customHeight="1" x14ac:dyDescent="0.2">
      <c r="A20" s="152">
        <v>53</v>
      </c>
      <c r="B20" s="145">
        <v>51.08</v>
      </c>
      <c r="C20" s="146" t="s">
        <v>138</v>
      </c>
      <c r="D20" s="147">
        <v>36561</v>
      </c>
      <c r="E20" s="148"/>
      <c r="F20" s="149" t="s">
        <v>149</v>
      </c>
      <c r="G20" s="149" t="s">
        <v>62</v>
      </c>
      <c r="H20" s="162">
        <v>54</v>
      </c>
      <c r="I20" s="163">
        <v>57</v>
      </c>
      <c r="J20" s="163">
        <v>60</v>
      </c>
      <c r="K20" s="162">
        <v>68</v>
      </c>
      <c r="L20" s="120">
        <v>71</v>
      </c>
      <c r="M20" s="120">
        <v>74</v>
      </c>
      <c r="N20" s="74">
        <f t="shared" si="0"/>
        <v>60</v>
      </c>
      <c r="O20" s="74">
        <f t="shared" si="1"/>
        <v>74</v>
      </c>
      <c r="P20" s="74">
        <f t="shared" si="2"/>
        <v>134</v>
      </c>
      <c r="Q20" s="75">
        <f t="shared" si="3"/>
        <v>208.30128589751698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1.5544872081904253</v>
      </c>
      <c r="V20" s="134">
        <f>R5</f>
        <v>43057</v>
      </c>
      <c r="W20" s="121"/>
      <c r="X20" s="121"/>
      <c r="Y20" s="1"/>
    </row>
    <row r="21" spans="1:25" s="12" customFormat="1" ht="20.100000000000001" customHeight="1" x14ac:dyDescent="0.2">
      <c r="A21" s="144">
        <v>75</v>
      </c>
      <c r="B21" s="145">
        <v>71.64</v>
      </c>
      <c r="C21" s="146" t="s">
        <v>138</v>
      </c>
      <c r="D21" s="147">
        <v>36700</v>
      </c>
      <c r="E21" s="165"/>
      <c r="F21" s="169" t="s">
        <v>150</v>
      </c>
      <c r="G21" s="149" t="s">
        <v>65</v>
      </c>
      <c r="H21" s="150">
        <v>48</v>
      </c>
      <c r="I21" s="151">
        <v>52</v>
      </c>
      <c r="J21" s="177" t="s">
        <v>152</v>
      </c>
      <c r="K21" s="150">
        <v>55</v>
      </c>
      <c r="L21" s="120">
        <v>60</v>
      </c>
      <c r="M21" s="176" t="s">
        <v>152</v>
      </c>
      <c r="N21" s="74">
        <f t="shared" si="0"/>
        <v>52</v>
      </c>
      <c r="O21" s="74">
        <f t="shared" si="1"/>
        <v>60</v>
      </c>
      <c r="P21" s="74">
        <f t="shared" si="2"/>
        <v>112</v>
      </c>
      <c r="Q21" s="75">
        <f t="shared" si="3"/>
        <v>137.51556909737215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1.2278175812265371</v>
      </c>
      <c r="V21" s="134">
        <f>R5</f>
        <v>43057</v>
      </c>
      <c r="W21" s="121"/>
      <c r="X21" s="121"/>
      <c r="Y21" s="1"/>
    </row>
    <row r="22" spans="1:25" s="12" customFormat="1" ht="20.100000000000001" customHeight="1" x14ac:dyDescent="0.2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43057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43057</v>
      </c>
      <c r="W23" s="121"/>
      <c r="X23" s="121"/>
      <c r="Y23" s="1"/>
    </row>
    <row r="24" spans="1:25" s="12" customFormat="1" ht="20.100000000000001" customHeight="1" x14ac:dyDescent="0.2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43057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84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93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6" t="s">
        <v>204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154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87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9" priority="1" stopIfTrue="1" operator="between">
      <formula>1</formula>
      <formula>300</formula>
    </cfRule>
    <cfRule type="cellIs" dxfId="3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43057</v>
      </c>
      <c r="S5" s="143" t="s">
        <v>25</v>
      </c>
      <c r="T5" s="110">
        <v>7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44">
        <v>85</v>
      </c>
      <c r="B9" s="145">
        <v>78.62</v>
      </c>
      <c r="C9" s="146" t="s">
        <v>121</v>
      </c>
      <c r="D9" s="147">
        <v>36748</v>
      </c>
      <c r="E9" s="165"/>
      <c r="F9" s="166" t="s">
        <v>135</v>
      </c>
      <c r="G9" s="149" t="s">
        <v>65</v>
      </c>
      <c r="H9" s="150">
        <v>54</v>
      </c>
      <c r="I9" s="151">
        <v>-58</v>
      </c>
      <c r="J9" s="151">
        <v>-58</v>
      </c>
      <c r="K9" s="150">
        <v>75</v>
      </c>
      <c r="L9" s="120">
        <v>-82</v>
      </c>
      <c r="M9" s="120">
        <v>-85</v>
      </c>
      <c r="N9" s="74">
        <f t="shared" ref="N9:N24" si="0">IF(MAX(H9:J9)&lt;0,0,TRUNC(MAX(H9:J9)/1)*1)</f>
        <v>54</v>
      </c>
      <c r="O9" s="74">
        <f t="shared" ref="O9:O24" si="1">IF(MAX(K9:M9)&lt;0,0,TRUNC(MAX(K9:M9)/1)*1)</f>
        <v>75</v>
      </c>
      <c r="P9" s="74">
        <f t="shared" ref="P9:P23" si="2">IF(N9=0,0,IF(O9=0,0,SUM(N9:O9)))</f>
        <v>129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160.57757528649418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1.2447874053216603</v>
      </c>
      <c r="V9" s="134">
        <f>R5</f>
        <v>43057</v>
      </c>
      <c r="W9" s="121"/>
      <c r="X9" s="121"/>
    </row>
    <row r="10" spans="1:24" s="12" customFormat="1" ht="20.100000000000001" customHeight="1" x14ac:dyDescent="0.2">
      <c r="A10" s="144">
        <v>69</v>
      </c>
      <c r="B10" s="145">
        <v>64.900000000000006</v>
      </c>
      <c r="C10" s="146" t="s">
        <v>176</v>
      </c>
      <c r="D10" s="147">
        <v>36778</v>
      </c>
      <c r="E10" s="148"/>
      <c r="F10" s="149" t="s">
        <v>177</v>
      </c>
      <c r="G10" s="149" t="s">
        <v>67</v>
      </c>
      <c r="H10" s="150">
        <v>55</v>
      </c>
      <c r="I10" s="151">
        <v>59</v>
      </c>
      <c r="J10" s="151">
        <v>-62</v>
      </c>
      <c r="K10" s="150">
        <v>65</v>
      </c>
      <c r="L10" s="120">
        <v>-69</v>
      </c>
      <c r="M10" s="120">
        <v>-69</v>
      </c>
      <c r="N10" s="74">
        <f t="shared" si="0"/>
        <v>59</v>
      </c>
      <c r="O10" s="74">
        <f t="shared" si="1"/>
        <v>65</v>
      </c>
      <c r="P10" s="74">
        <f t="shared" si="2"/>
        <v>124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173.70407973016978</v>
      </c>
      <c r="R10" s="75">
        <f>IF(OR(D10="",B10="",V10=""),"",IF(OR(C10="UM",C10="JM",C10="SM",C10="UK",C10="JK",C10="SK"),"",Q10*(IF(ABS(1900-YEAR((V10+1)-D10))&lt;29,0,(VLOOKUP((YEAR(V10)-YEAR(D10)),'Meltzer-Malone'!$A$3:$B$63,2))))))</f>
        <v>0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1.4008393526626595</v>
      </c>
      <c r="V10" s="134">
        <f>R5</f>
        <v>43057</v>
      </c>
      <c r="W10" s="121"/>
      <c r="X10" s="121"/>
    </row>
    <row r="11" spans="1:24" s="12" customFormat="1" ht="20.100000000000001" customHeight="1" x14ac:dyDescent="0.2">
      <c r="A11" s="152" t="s">
        <v>120</v>
      </c>
      <c r="B11" s="145">
        <v>99.66</v>
      </c>
      <c r="C11" s="146" t="s">
        <v>121</v>
      </c>
      <c r="D11" s="147">
        <v>37684</v>
      </c>
      <c r="E11" s="165"/>
      <c r="F11" s="169" t="s">
        <v>178</v>
      </c>
      <c r="G11" s="149" t="s">
        <v>66</v>
      </c>
      <c r="H11" s="150">
        <v>42</v>
      </c>
      <c r="I11" s="151">
        <v>46</v>
      </c>
      <c r="J11" s="151">
        <v>50</v>
      </c>
      <c r="K11" s="150">
        <v>70</v>
      </c>
      <c r="L11" s="120">
        <v>-75</v>
      </c>
      <c r="M11" s="120">
        <v>-75</v>
      </c>
      <c r="N11" s="74">
        <f t="shared" si="0"/>
        <v>50</v>
      </c>
      <c r="O11" s="74">
        <f t="shared" si="1"/>
        <v>70</v>
      </c>
      <c r="P11" s="74">
        <f t="shared" si="2"/>
        <v>120</v>
      </c>
      <c r="Q11" s="75">
        <f t="shared" si="3"/>
        <v>133.68739243047006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1.1140616035872504</v>
      </c>
      <c r="V11" s="134">
        <f>R5</f>
        <v>43057</v>
      </c>
      <c r="W11" s="121"/>
      <c r="X11" s="121"/>
    </row>
    <row r="12" spans="1:24" s="12" customFormat="1" ht="20.100000000000001" customHeight="1" x14ac:dyDescent="0.2">
      <c r="A12" s="152"/>
      <c r="B12" s="145"/>
      <c r="C12" s="146"/>
      <c r="D12" s="147"/>
      <c r="E12" s="148"/>
      <c r="F12" s="149"/>
      <c r="G12" s="149"/>
      <c r="H12" s="168"/>
      <c r="I12" s="151"/>
      <c r="J12" s="151"/>
      <c r="K12" s="168"/>
      <c r="L12" s="125"/>
      <c r="M12" s="120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4">
        <f>R5</f>
        <v>43057</v>
      </c>
      <c r="W12" s="121"/>
      <c r="X12" s="121"/>
    </row>
    <row r="13" spans="1:24" s="12" customFormat="1" ht="20.100000000000001" customHeight="1" x14ac:dyDescent="0.2">
      <c r="A13" s="144">
        <v>85</v>
      </c>
      <c r="B13" s="145">
        <v>78.260000000000005</v>
      </c>
      <c r="C13" s="146" t="s">
        <v>121</v>
      </c>
      <c r="D13" s="147">
        <v>36946</v>
      </c>
      <c r="E13" s="148"/>
      <c r="F13" s="149" t="s">
        <v>132</v>
      </c>
      <c r="G13" s="149" t="s">
        <v>62</v>
      </c>
      <c r="H13" s="162">
        <v>77</v>
      </c>
      <c r="I13" s="163">
        <v>82</v>
      </c>
      <c r="J13" s="163">
        <v>90</v>
      </c>
      <c r="K13" s="162">
        <v>89</v>
      </c>
      <c r="L13" s="120">
        <v>95</v>
      </c>
      <c r="M13" s="120">
        <v>-100</v>
      </c>
      <c r="N13" s="74">
        <f t="shared" si="0"/>
        <v>90</v>
      </c>
      <c r="O13" s="74">
        <f t="shared" si="1"/>
        <v>95</v>
      </c>
      <c r="P13" s="74">
        <f t="shared" si="2"/>
        <v>185</v>
      </c>
      <c r="Q13" s="75">
        <f t="shared" si="3"/>
        <v>230.8690461394452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1.2479407899429471</v>
      </c>
      <c r="V13" s="134">
        <f>R5</f>
        <v>43057</v>
      </c>
      <c r="W13" s="121"/>
      <c r="X13" s="121"/>
    </row>
    <row r="14" spans="1:24" s="12" customFormat="1" ht="20.100000000000001" customHeight="1" x14ac:dyDescent="0.2">
      <c r="A14" s="144">
        <v>85</v>
      </c>
      <c r="B14" s="145">
        <v>78.66</v>
      </c>
      <c r="C14" s="146" t="s">
        <v>121</v>
      </c>
      <c r="D14" s="147">
        <v>37160</v>
      </c>
      <c r="E14" s="165"/>
      <c r="F14" s="169" t="s">
        <v>131</v>
      </c>
      <c r="G14" s="149" t="s">
        <v>66</v>
      </c>
      <c r="H14" s="150">
        <v>-67</v>
      </c>
      <c r="I14" s="151">
        <v>-67</v>
      </c>
      <c r="J14" s="151">
        <v>67</v>
      </c>
      <c r="K14" s="150">
        <v>82</v>
      </c>
      <c r="L14" s="120">
        <v>86</v>
      </c>
      <c r="M14" s="120">
        <v>88</v>
      </c>
      <c r="N14" s="74">
        <f t="shared" si="0"/>
        <v>67</v>
      </c>
      <c r="O14" s="74">
        <f t="shared" si="1"/>
        <v>88</v>
      </c>
      <c r="P14" s="74">
        <f t="shared" si="2"/>
        <v>155</v>
      </c>
      <c r="Q14" s="75">
        <f t="shared" si="3"/>
        <v>192.88812638733793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1.2444395250795997</v>
      </c>
      <c r="V14" s="134">
        <f>R5</f>
        <v>43057</v>
      </c>
      <c r="W14" s="121"/>
      <c r="X14" s="121"/>
    </row>
    <row r="15" spans="1:24" s="12" customFormat="1" ht="20.100000000000001" customHeight="1" x14ac:dyDescent="0.2">
      <c r="A15" s="152">
        <v>85</v>
      </c>
      <c r="B15" s="145">
        <v>82.58</v>
      </c>
      <c r="C15" s="146" t="s">
        <v>121</v>
      </c>
      <c r="D15" s="147">
        <v>37645</v>
      </c>
      <c r="E15" s="148"/>
      <c r="F15" s="149" t="s">
        <v>134</v>
      </c>
      <c r="G15" s="149" t="s">
        <v>65</v>
      </c>
      <c r="H15" s="150">
        <v>54</v>
      </c>
      <c r="I15" s="151">
        <v>-60</v>
      </c>
      <c r="J15" s="151">
        <v>60</v>
      </c>
      <c r="K15" s="150">
        <v>68</v>
      </c>
      <c r="L15" s="120">
        <v>-73</v>
      </c>
      <c r="M15" s="120">
        <v>-73</v>
      </c>
      <c r="N15" s="74">
        <f t="shared" si="0"/>
        <v>60</v>
      </c>
      <c r="O15" s="74">
        <f t="shared" si="1"/>
        <v>68</v>
      </c>
      <c r="P15" s="74">
        <f t="shared" si="2"/>
        <v>128</v>
      </c>
      <c r="Q15" s="75">
        <f t="shared" si="3"/>
        <v>155.21567575755608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1.2126224668559069</v>
      </c>
      <c r="V15" s="134">
        <f>R5</f>
        <v>43057</v>
      </c>
      <c r="W15" s="121"/>
      <c r="X15" s="121"/>
    </row>
    <row r="16" spans="1:24" s="12" customFormat="1" ht="20.100000000000001" customHeight="1" x14ac:dyDescent="0.2">
      <c r="A16" s="152"/>
      <c r="B16" s="145"/>
      <c r="C16" s="146"/>
      <c r="D16" s="147"/>
      <c r="E16" s="148"/>
      <c r="F16" s="149"/>
      <c r="G16" s="149"/>
      <c r="H16" s="150"/>
      <c r="I16" s="151"/>
      <c r="J16" s="151"/>
      <c r="K16" s="150"/>
      <c r="L16" s="120"/>
      <c r="M16" s="120"/>
      <c r="N16" s="74">
        <f t="shared" si="0"/>
        <v>0</v>
      </c>
      <c r="O16" s="74">
        <f t="shared" si="1"/>
        <v>0</v>
      </c>
      <c r="P16" s="74">
        <f t="shared" si="2"/>
        <v>0</v>
      </c>
      <c r="Q16" s="75" t="str">
        <f t="shared" si="3"/>
        <v/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 t="str">
        <f t="shared" si="4"/>
        <v/>
      </c>
      <c r="V16" s="134">
        <f>R5</f>
        <v>43057</v>
      </c>
      <c r="W16" s="121"/>
      <c r="X16" s="121"/>
    </row>
    <row r="17" spans="1:25" s="12" customFormat="1" ht="20.100000000000001" customHeight="1" x14ac:dyDescent="0.2">
      <c r="A17" s="144"/>
      <c r="B17" s="145"/>
      <c r="C17" s="146"/>
      <c r="D17" s="147"/>
      <c r="E17" s="148"/>
      <c r="F17" s="149"/>
      <c r="G17" s="149"/>
      <c r="H17" s="150"/>
      <c r="I17" s="151"/>
      <c r="J17" s="151"/>
      <c r="K17" s="150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43057</v>
      </c>
      <c r="W17" s="121"/>
      <c r="X17" s="121"/>
    </row>
    <row r="18" spans="1:25" s="12" customFormat="1" ht="20.100000000000001" customHeight="1" x14ac:dyDescent="0.2">
      <c r="A18" s="144"/>
      <c r="B18" s="145"/>
      <c r="C18" s="146"/>
      <c r="D18" s="147"/>
      <c r="E18" s="148"/>
      <c r="F18" s="149"/>
      <c r="G18" s="149"/>
      <c r="H18" s="150"/>
      <c r="I18" s="151"/>
      <c r="J18" s="151"/>
      <c r="K18" s="150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43057</v>
      </c>
      <c r="W18" s="121"/>
      <c r="X18" s="121"/>
    </row>
    <row r="19" spans="1:25" s="12" customFormat="1" ht="20.100000000000001" customHeight="1" x14ac:dyDescent="0.2">
      <c r="A19" s="152"/>
      <c r="B19" s="145"/>
      <c r="C19" s="146"/>
      <c r="D19" s="147"/>
      <c r="E19" s="148"/>
      <c r="F19" s="149"/>
      <c r="G19" s="149"/>
      <c r="H19" s="150"/>
      <c r="I19" s="151"/>
      <c r="J19" s="151"/>
      <c r="K19" s="150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43057</v>
      </c>
      <c r="W19" s="121"/>
      <c r="X19" s="121"/>
    </row>
    <row r="20" spans="1:25" s="12" customFormat="1" ht="20.100000000000001" customHeight="1" x14ac:dyDescent="0.2">
      <c r="A20" s="152"/>
      <c r="B20" s="145"/>
      <c r="C20" s="146"/>
      <c r="D20" s="147"/>
      <c r="E20" s="148"/>
      <c r="F20" s="149"/>
      <c r="G20" s="149"/>
      <c r="H20" s="168"/>
      <c r="I20" s="151"/>
      <c r="J20" s="151"/>
      <c r="K20" s="168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43057</v>
      </c>
      <c r="W20" s="121"/>
      <c r="X20" s="121"/>
      <c r="Y20" s="1"/>
    </row>
    <row r="21" spans="1:25" s="12" customFormat="1" ht="20.100000000000001" customHeight="1" x14ac:dyDescent="0.2">
      <c r="A21" s="167"/>
      <c r="B21" s="157"/>
      <c r="C21" s="158"/>
      <c r="D21" s="159"/>
      <c r="E21" s="160"/>
      <c r="F21" s="161"/>
      <c r="G21" s="161"/>
      <c r="H21" s="162"/>
      <c r="I21" s="163"/>
      <c r="J21" s="163"/>
      <c r="K21" s="162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43057</v>
      </c>
      <c r="W21" s="121"/>
      <c r="X21" s="121"/>
      <c r="Y21" s="1"/>
    </row>
    <row r="22" spans="1:25" s="12" customFormat="1" ht="20.100000000000001" customHeight="1" x14ac:dyDescent="0.2">
      <c r="A22" s="144"/>
      <c r="B22" s="145"/>
      <c r="C22" s="146"/>
      <c r="D22" s="147"/>
      <c r="E22" s="148"/>
      <c r="F22" s="149"/>
      <c r="G22" s="149"/>
      <c r="H22" s="150"/>
      <c r="I22" s="151"/>
      <c r="J22" s="151"/>
      <c r="K22" s="150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43057</v>
      </c>
      <c r="W22" s="121"/>
      <c r="X22" s="121"/>
      <c r="Y22" s="1"/>
    </row>
    <row r="23" spans="1:25" s="12" customFormat="1" ht="20.100000000000001" customHeight="1" x14ac:dyDescent="0.2">
      <c r="A23" s="167"/>
      <c r="B23" s="157"/>
      <c r="C23" s="158"/>
      <c r="D23" s="159"/>
      <c r="E23" s="160"/>
      <c r="F23" s="161"/>
      <c r="G23" s="161"/>
      <c r="H23" s="162"/>
      <c r="I23" s="163"/>
      <c r="J23" s="163"/>
      <c r="K23" s="162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43057</v>
      </c>
      <c r="W23" s="121"/>
      <c r="X23" s="121"/>
      <c r="Y23" s="1"/>
    </row>
    <row r="24" spans="1:25" s="12" customFormat="1" ht="20.100000000000001" customHeight="1" x14ac:dyDescent="0.2">
      <c r="A24" s="144"/>
      <c r="B24" s="145"/>
      <c r="C24" s="146"/>
      <c r="D24" s="147"/>
      <c r="E24" s="148"/>
      <c r="F24" s="149"/>
      <c r="G24" s="149"/>
      <c r="H24" s="162"/>
      <c r="I24" s="163"/>
      <c r="J24" s="163"/>
      <c r="K24" s="162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43057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95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80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8" t="s">
        <v>86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6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205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87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F1:P1"/>
    <mergeCell ref="F2:P2"/>
    <mergeCell ref="C27:F27"/>
    <mergeCell ref="C29:F29"/>
    <mergeCell ref="C30:F30"/>
    <mergeCell ref="C5:F5"/>
    <mergeCell ref="H5:K5"/>
    <mergeCell ref="C28:F28"/>
    <mergeCell ref="M5:P5"/>
    <mergeCell ref="I27:T27"/>
    <mergeCell ref="I30:T30"/>
    <mergeCell ref="I29:T29"/>
    <mergeCell ref="I28:T28"/>
    <mergeCell ref="H32:T32"/>
    <mergeCell ref="C31:F31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7" priority="1" stopIfTrue="1" operator="between">
      <formula>1</formula>
      <formula>300</formula>
    </cfRule>
    <cfRule type="cellIs" dxfId="3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3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Y40"/>
  <sheetViews>
    <sheetView showGridLines="0" showRowColHeaders="0" showZeros="0" showOutlineSymbols="0" topLeftCell="A5" zoomScaleSheetLayoutView="75" workbookViewId="0">
      <selection activeCell="F11" sqref="F11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43057</v>
      </c>
      <c r="S5" s="143" t="s">
        <v>25</v>
      </c>
      <c r="T5" s="110">
        <v>8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.100000000000001" customHeight="1" x14ac:dyDescent="0.2">
      <c r="A9" s="144">
        <v>69</v>
      </c>
      <c r="B9" s="145">
        <v>63.42</v>
      </c>
      <c r="C9" s="146" t="s">
        <v>121</v>
      </c>
      <c r="D9" s="147">
        <v>37220</v>
      </c>
      <c r="E9" s="148"/>
      <c r="F9" s="149" t="s">
        <v>137</v>
      </c>
      <c r="G9" s="149" t="s">
        <v>67</v>
      </c>
      <c r="H9" s="150">
        <v>75</v>
      </c>
      <c r="I9" s="151">
        <v>80</v>
      </c>
      <c r="J9" s="151">
        <v>-82</v>
      </c>
      <c r="K9" s="150">
        <v>88</v>
      </c>
      <c r="L9" s="120">
        <v>92</v>
      </c>
      <c r="M9" s="120">
        <v>-94</v>
      </c>
      <c r="N9" s="74">
        <f t="shared" ref="N9:N24" si="0">IF(MAX(H9:J9)&lt;0,0,TRUNC(MAX(H9:J9)/1)*1)</f>
        <v>80</v>
      </c>
      <c r="O9" s="74">
        <f t="shared" ref="O9:O24" si="1">IF(MAX(K9:M9)&lt;0,0,TRUNC(MAX(K9:M9)/1)*1)</f>
        <v>92</v>
      </c>
      <c r="P9" s="74">
        <f t="shared" ref="P9:P23" si="2">IF(N9=0,0,IF(O9=0,0,SUM(N9:O9)))</f>
        <v>172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244.81003134299769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1.4233141357151029</v>
      </c>
      <c r="V9" s="134">
        <f>R5</f>
        <v>43057</v>
      </c>
      <c r="W9" s="121"/>
      <c r="X9" s="121"/>
    </row>
    <row r="10" spans="1:24" s="12" customFormat="1" ht="20.100000000000001" customHeight="1" x14ac:dyDescent="0.2">
      <c r="A10" s="144">
        <v>75</v>
      </c>
      <c r="B10" s="145">
        <v>71.64</v>
      </c>
      <c r="C10" s="146" t="s">
        <v>176</v>
      </c>
      <c r="D10" s="147">
        <v>36700</v>
      </c>
      <c r="E10" s="165"/>
      <c r="F10" s="169" t="s">
        <v>150</v>
      </c>
      <c r="G10" s="149" t="s">
        <v>65</v>
      </c>
      <c r="H10" s="150">
        <v>50</v>
      </c>
      <c r="I10" s="151">
        <v>54</v>
      </c>
      <c r="J10" s="151">
        <v>-56</v>
      </c>
      <c r="K10" s="150">
        <v>60</v>
      </c>
      <c r="L10" s="120">
        <v>-65</v>
      </c>
      <c r="M10" s="120">
        <v>-69</v>
      </c>
      <c r="N10" s="74">
        <f t="shared" si="0"/>
        <v>54</v>
      </c>
      <c r="O10" s="74">
        <f t="shared" si="1"/>
        <v>60</v>
      </c>
      <c r="P10" s="74">
        <f t="shared" si="2"/>
        <v>114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149.79253723662691</v>
      </c>
      <c r="R10" s="75">
        <f>IF(OR(D10="",B10="",V10=""),"",IF(OR(C10="UM",C10="JM",C10="SM",C10="UK",C10="JK",C10="SK"),"",Q10*(IF(ABS(1900-YEAR((V10+1)-D10))&lt;29,0,(VLOOKUP((YEAR(V10)-YEAR(D10)),'Meltzer-Malone'!$A$3:$B$63,2))))))</f>
        <v>0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1.3139696248826922</v>
      </c>
      <c r="V10" s="134">
        <f>R5</f>
        <v>43057</v>
      </c>
      <c r="W10" s="121"/>
      <c r="X10" s="121"/>
    </row>
    <row r="11" spans="1:24" s="12" customFormat="1" ht="20.100000000000001" customHeight="1" x14ac:dyDescent="0.2">
      <c r="A11" s="144">
        <v>94</v>
      </c>
      <c r="B11" s="145">
        <v>87.9</v>
      </c>
      <c r="C11" s="146" t="s">
        <v>121</v>
      </c>
      <c r="D11" s="147">
        <v>37217</v>
      </c>
      <c r="E11" s="148"/>
      <c r="F11" s="149" t="s">
        <v>136</v>
      </c>
      <c r="G11" s="149" t="s">
        <v>66</v>
      </c>
      <c r="H11" s="150">
        <v>-70</v>
      </c>
      <c r="I11" s="151">
        <v>-72</v>
      </c>
      <c r="J11" s="151">
        <v>72</v>
      </c>
      <c r="K11" s="150">
        <v>90</v>
      </c>
      <c r="L11" s="120">
        <v>95</v>
      </c>
      <c r="M11" s="120">
        <v>-100</v>
      </c>
      <c r="N11" s="74">
        <f t="shared" si="0"/>
        <v>72</v>
      </c>
      <c r="O11" s="74">
        <f t="shared" si="1"/>
        <v>95</v>
      </c>
      <c r="P11" s="74">
        <f t="shared" si="2"/>
        <v>167</v>
      </c>
      <c r="Q11" s="75">
        <f t="shared" si="3"/>
        <v>196.35461830661222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1.1757761575246242</v>
      </c>
      <c r="V11" s="134">
        <f>R5</f>
        <v>43057</v>
      </c>
      <c r="W11" s="121"/>
      <c r="X11" s="121"/>
    </row>
    <row r="12" spans="1:24" s="12" customFormat="1" ht="20.100000000000001" customHeight="1" x14ac:dyDescent="0.2">
      <c r="A12" s="152" t="s">
        <v>120</v>
      </c>
      <c r="B12" s="145">
        <v>103.26</v>
      </c>
      <c r="C12" s="146" t="s">
        <v>121</v>
      </c>
      <c r="D12" s="147">
        <v>36608</v>
      </c>
      <c r="E12" s="148"/>
      <c r="F12" s="149" t="s">
        <v>122</v>
      </c>
      <c r="G12" s="149" t="s">
        <v>62</v>
      </c>
      <c r="H12" s="150">
        <v>90</v>
      </c>
      <c r="I12" s="151">
        <v>95</v>
      </c>
      <c r="J12" s="151">
        <v>-100</v>
      </c>
      <c r="K12" s="150">
        <v>115</v>
      </c>
      <c r="L12" s="125">
        <v>125</v>
      </c>
      <c r="M12" s="120">
        <v>-135</v>
      </c>
      <c r="N12" s="74">
        <f t="shared" si="0"/>
        <v>95</v>
      </c>
      <c r="O12" s="74">
        <f t="shared" si="1"/>
        <v>125</v>
      </c>
      <c r="P12" s="74">
        <f t="shared" si="2"/>
        <v>220</v>
      </c>
      <c r="Q12" s="75">
        <f t="shared" si="3"/>
        <v>241.86371527131124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1.0993805239605057</v>
      </c>
      <c r="V12" s="134">
        <f>R5</f>
        <v>43057</v>
      </c>
      <c r="W12" s="121"/>
      <c r="X12" s="121"/>
    </row>
    <row r="13" spans="1:24" s="12" customFormat="1" ht="20.100000000000001" customHeight="1" x14ac:dyDescent="0.2">
      <c r="A13" s="152"/>
      <c r="B13" s="145"/>
      <c r="C13" s="146"/>
      <c r="D13" s="147"/>
      <c r="E13" s="148"/>
      <c r="F13" s="149"/>
      <c r="G13" s="149"/>
      <c r="H13" s="168"/>
      <c r="I13" s="151"/>
      <c r="J13" s="151"/>
      <c r="K13" s="168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43057</v>
      </c>
      <c r="W13" s="121"/>
      <c r="X13" s="121"/>
    </row>
    <row r="14" spans="1:24" s="12" customFormat="1" ht="20.100000000000001" customHeight="1" x14ac:dyDescent="0.2">
      <c r="A14" s="167">
        <v>69</v>
      </c>
      <c r="B14" s="157">
        <v>64.040000000000006</v>
      </c>
      <c r="C14" s="158" t="s">
        <v>121</v>
      </c>
      <c r="D14" s="159">
        <v>36529</v>
      </c>
      <c r="E14" s="160"/>
      <c r="F14" s="161" t="s">
        <v>127</v>
      </c>
      <c r="G14" s="161" t="s">
        <v>65</v>
      </c>
      <c r="H14" s="162">
        <v>86</v>
      </c>
      <c r="I14" s="163">
        <v>90</v>
      </c>
      <c r="J14" s="163">
        <v>-93</v>
      </c>
      <c r="K14" s="162">
        <v>111</v>
      </c>
      <c r="L14" s="120">
        <v>-115</v>
      </c>
      <c r="M14" s="120">
        <v>-118</v>
      </c>
      <c r="N14" s="74">
        <f t="shared" si="0"/>
        <v>90</v>
      </c>
      <c r="O14" s="74">
        <f t="shared" si="1"/>
        <v>111</v>
      </c>
      <c r="P14" s="74">
        <f t="shared" si="2"/>
        <v>201</v>
      </c>
      <c r="Q14" s="75">
        <f t="shared" si="3"/>
        <v>284.15951107886559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1.4137289108401272</v>
      </c>
      <c r="V14" s="134">
        <f>R5</f>
        <v>43057</v>
      </c>
      <c r="W14" s="121"/>
      <c r="X14" s="121"/>
    </row>
    <row r="15" spans="1:24" s="12" customFormat="1" ht="20.100000000000001" customHeight="1" x14ac:dyDescent="0.2">
      <c r="A15" s="144">
        <v>77</v>
      </c>
      <c r="B15" s="145">
        <v>76.98</v>
      </c>
      <c r="C15" s="146" t="s">
        <v>121</v>
      </c>
      <c r="D15" s="147">
        <v>37186</v>
      </c>
      <c r="E15" s="148"/>
      <c r="F15" s="149" t="s">
        <v>133</v>
      </c>
      <c r="G15" s="149" t="s">
        <v>67</v>
      </c>
      <c r="H15" s="150">
        <v>80</v>
      </c>
      <c r="I15" s="151">
        <v>87</v>
      </c>
      <c r="J15" s="151">
        <v>-93</v>
      </c>
      <c r="K15" s="150">
        <v>105</v>
      </c>
      <c r="L15" s="120">
        <v>-110</v>
      </c>
      <c r="M15" s="120">
        <v>110</v>
      </c>
      <c r="N15" s="74">
        <f t="shared" si="0"/>
        <v>87</v>
      </c>
      <c r="O15" s="74">
        <f t="shared" si="1"/>
        <v>110</v>
      </c>
      <c r="P15" s="74">
        <f t="shared" si="2"/>
        <v>197</v>
      </c>
      <c r="Q15" s="75">
        <f t="shared" si="3"/>
        <v>248.11925713197502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1.2594886148831219</v>
      </c>
      <c r="V15" s="134">
        <f>R5</f>
        <v>43057</v>
      </c>
      <c r="W15" s="121"/>
      <c r="X15" s="121"/>
    </row>
    <row r="16" spans="1:24" s="12" customFormat="1" ht="20.100000000000001" customHeight="1" x14ac:dyDescent="0.2">
      <c r="A16" s="167">
        <v>62</v>
      </c>
      <c r="B16" s="157">
        <v>60.72</v>
      </c>
      <c r="C16" s="158" t="s">
        <v>121</v>
      </c>
      <c r="D16" s="159">
        <v>36879</v>
      </c>
      <c r="E16" s="160"/>
      <c r="F16" s="161" t="s">
        <v>129</v>
      </c>
      <c r="G16" s="161" t="s">
        <v>62</v>
      </c>
      <c r="H16" s="162">
        <v>88</v>
      </c>
      <c r="I16" s="163">
        <v>-93</v>
      </c>
      <c r="J16" s="163">
        <v>-96</v>
      </c>
      <c r="K16" s="162">
        <v>108</v>
      </c>
      <c r="L16" s="120">
        <v>-118</v>
      </c>
      <c r="M16" s="120">
        <v>-118</v>
      </c>
      <c r="N16" s="74">
        <f t="shared" si="0"/>
        <v>88</v>
      </c>
      <c r="O16" s="74">
        <f t="shared" si="1"/>
        <v>108</v>
      </c>
      <c r="P16" s="74">
        <f t="shared" si="2"/>
        <v>196</v>
      </c>
      <c r="Q16" s="75">
        <f t="shared" si="3"/>
        <v>287.75799237725289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1.4681530223329229</v>
      </c>
      <c r="V16" s="134">
        <f>R5</f>
        <v>43057</v>
      </c>
      <c r="W16" s="121"/>
      <c r="X16" s="121"/>
    </row>
    <row r="17" spans="1:25" s="12" customFormat="1" ht="20.100000000000001" customHeight="1" x14ac:dyDescent="0.2">
      <c r="A17" s="144">
        <v>62</v>
      </c>
      <c r="B17" s="145">
        <v>60.86</v>
      </c>
      <c r="C17" s="146" t="s">
        <v>121</v>
      </c>
      <c r="D17" s="147">
        <v>36793</v>
      </c>
      <c r="E17" s="148"/>
      <c r="F17" s="149" t="s">
        <v>125</v>
      </c>
      <c r="G17" s="149" t="s">
        <v>66</v>
      </c>
      <c r="H17" s="162">
        <v>78</v>
      </c>
      <c r="I17" s="163">
        <v>82</v>
      </c>
      <c r="J17" s="163">
        <v>85</v>
      </c>
      <c r="K17" s="162">
        <v>98</v>
      </c>
      <c r="L17" s="120">
        <v>-102</v>
      </c>
      <c r="M17" s="120">
        <v>102</v>
      </c>
      <c r="N17" s="74">
        <f t="shared" si="0"/>
        <v>85</v>
      </c>
      <c r="O17" s="74">
        <f t="shared" si="1"/>
        <v>102</v>
      </c>
      <c r="P17" s="74">
        <f t="shared" si="2"/>
        <v>187</v>
      </c>
      <c r="Q17" s="75">
        <f t="shared" si="3"/>
        <v>274.08523736112022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1.4656964564765786</v>
      </c>
      <c r="V17" s="134">
        <f>R5</f>
        <v>43057</v>
      </c>
      <c r="W17" s="121"/>
      <c r="X17" s="121"/>
    </row>
    <row r="18" spans="1:25" s="12" customFormat="1" ht="20.100000000000001" customHeight="1" x14ac:dyDescent="0.2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43057</v>
      </c>
      <c r="W18" s="121"/>
      <c r="X18" s="121"/>
    </row>
    <row r="19" spans="1:25" s="12" customFormat="1" ht="20.100000000000001" customHeight="1" x14ac:dyDescent="0.2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43057</v>
      </c>
      <c r="W19" s="121"/>
      <c r="X19" s="121"/>
    </row>
    <row r="20" spans="1:25" s="12" customFormat="1" ht="20.100000000000001" customHeight="1" x14ac:dyDescent="0.2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43057</v>
      </c>
      <c r="W20" s="121"/>
      <c r="X20" s="121"/>
      <c r="Y20" s="1"/>
    </row>
    <row r="21" spans="1:25" s="12" customFormat="1" ht="20.100000000000001" customHeight="1" x14ac:dyDescent="0.2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43057</v>
      </c>
      <c r="W21" s="121"/>
      <c r="X21" s="121"/>
      <c r="Y21" s="1"/>
    </row>
    <row r="22" spans="1:25" s="12" customFormat="1" ht="20.100000000000001" customHeight="1" x14ac:dyDescent="0.2">
      <c r="A22" s="112"/>
      <c r="B22" s="113"/>
      <c r="C22" s="114"/>
      <c r="D22" s="115"/>
      <c r="E22" s="116"/>
      <c r="F22" s="117"/>
      <c r="G22" s="118"/>
      <c r="H22" s="135"/>
      <c r="I22" s="136"/>
      <c r="J22" s="137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43057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43057</v>
      </c>
      <c r="W23" s="121"/>
      <c r="X23" s="121"/>
      <c r="Y23" s="1"/>
    </row>
    <row r="24" spans="1:25" s="12" customFormat="1" ht="20.100000000000001" customHeight="1" x14ac:dyDescent="0.2">
      <c r="A24" s="126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43057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84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6" t="s">
        <v>96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8" t="s">
        <v>77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206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79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1 H12:L22 H24:L24 L23 M12:M24">
    <cfRule type="cellIs" dxfId="35" priority="3" stopIfTrue="1" operator="between">
      <formula>1</formula>
      <formula>300</formula>
    </cfRule>
    <cfRule type="cellIs" dxfId="34" priority="4" stopIfTrue="1" operator="lessThanOrEqual">
      <formula>0</formula>
    </cfRule>
  </conditionalFormatting>
  <conditionalFormatting sqref="H23:K23">
    <cfRule type="cellIs" dxfId="33" priority="1" stopIfTrue="1" operator="between">
      <formula>1</formula>
      <formula>300</formula>
    </cfRule>
    <cfRule type="cellIs" dxfId="3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3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g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Y40"/>
  <sheetViews>
    <sheetView showGridLines="0" showRowColHeaders="0" showZeros="0" showOutlineSymbols="0" topLeftCell="A4" zoomScaleSheetLayoutView="75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59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5703125" style="2" customWidth="1"/>
    <col min="17" max="18" width="10.5703125" style="51" customWidth="1"/>
    <col min="19" max="19" width="5.5703125" style="51" customWidth="1"/>
    <col min="20" max="20" width="5.5703125" style="5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0" t="s">
        <v>41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T1" s="51"/>
    </row>
    <row r="2" spans="1:24" ht="24.75" customHeight="1" x14ac:dyDescent="0.5"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T2" s="51"/>
    </row>
    <row r="3" spans="1:24" x14ac:dyDescent="0.2">
      <c r="T3" s="51"/>
    </row>
    <row r="4" spans="1:24" ht="12" customHeight="1" x14ac:dyDescent="0.2">
      <c r="T4" s="51"/>
    </row>
    <row r="5" spans="1:24" s="7" customFormat="1" ht="15" customHeight="1" x14ac:dyDescent="0.25">
      <c r="A5" s="60"/>
      <c r="B5" s="108" t="s">
        <v>26</v>
      </c>
      <c r="C5" s="182" t="s">
        <v>48</v>
      </c>
      <c r="D5" s="182"/>
      <c r="E5" s="182"/>
      <c r="F5" s="182"/>
      <c r="G5" s="109" t="s">
        <v>0</v>
      </c>
      <c r="H5" s="183" t="s">
        <v>56</v>
      </c>
      <c r="I5" s="183"/>
      <c r="J5" s="183"/>
      <c r="K5" s="183"/>
      <c r="L5" s="108" t="s">
        <v>1</v>
      </c>
      <c r="M5" s="185" t="s">
        <v>57</v>
      </c>
      <c r="N5" s="185"/>
      <c r="O5" s="185"/>
      <c r="P5" s="185"/>
      <c r="Q5" s="108" t="s">
        <v>2</v>
      </c>
      <c r="R5" s="138">
        <v>43057</v>
      </c>
      <c r="S5" s="143" t="s">
        <v>25</v>
      </c>
      <c r="T5" s="110">
        <v>9</v>
      </c>
    </row>
    <row r="6" spans="1:24" x14ac:dyDescent="0.2">
      <c r="T6" s="51"/>
    </row>
    <row r="7" spans="1:24" s="1" customFormat="1" x14ac:dyDescent="0.2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19.7" customHeight="1" x14ac:dyDescent="0.2">
      <c r="A9" s="152">
        <v>69</v>
      </c>
      <c r="B9" s="145">
        <v>64.92</v>
      </c>
      <c r="C9" s="146" t="s">
        <v>179</v>
      </c>
      <c r="D9" s="147">
        <v>32946</v>
      </c>
      <c r="E9" s="148"/>
      <c r="F9" s="149" t="s">
        <v>180</v>
      </c>
      <c r="G9" s="149" t="s">
        <v>63</v>
      </c>
      <c r="H9" s="162">
        <v>-71</v>
      </c>
      <c r="I9" s="162">
        <v>73</v>
      </c>
      <c r="J9" s="162">
        <v>-75</v>
      </c>
      <c r="K9" s="162">
        <v>92</v>
      </c>
      <c r="L9" s="162">
        <v>-95</v>
      </c>
      <c r="M9" s="162">
        <v>95</v>
      </c>
      <c r="N9" s="74">
        <f t="shared" ref="N9:N24" si="0">IF(MAX(H9:J9)&lt;0,0,TRUNC(MAX(H9:J9)/1)*1)</f>
        <v>73</v>
      </c>
      <c r="O9" s="74">
        <f t="shared" ref="O9:O24" si="1">IF(MAX(K9:M9)&lt;0,0,TRUNC(MAX(K9:M9)/1)*1)</f>
        <v>95</v>
      </c>
      <c r="P9" s="74">
        <f t="shared" ref="P9:P23" si="2">IF(N9=0,0,IF(O9=0,0,SUM(N9:O9)))</f>
        <v>168</v>
      </c>
      <c r="Q9" s="7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218.91714975504374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1.3030782723514509</v>
      </c>
      <c r="V9" s="134">
        <f>R5</f>
        <v>43057</v>
      </c>
      <c r="W9" s="121"/>
      <c r="X9" s="121"/>
    </row>
    <row r="10" spans="1:24" s="12" customFormat="1" ht="19.7" customHeight="1" x14ac:dyDescent="0.2">
      <c r="A10" s="144">
        <v>75</v>
      </c>
      <c r="B10" s="145">
        <v>71.06</v>
      </c>
      <c r="C10" s="146" t="s">
        <v>179</v>
      </c>
      <c r="D10" s="147">
        <v>32694</v>
      </c>
      <c r="E10" s="148"/>
      <c r="F10" s="149" t="s">
        <v>181</v>
      </c>
      <c r="G10" s="149" t="s">
        <v>68</v>
      </c>
      <c r="H10" s="162">
        <v>62</v>
      </c>
      <c r="I10" s="162">
        <v>66</v>
      </c>
      <c r="J10" s="162">
        <v>68</v>
      </c>
      <c r="K10" s="162">
        <v>83</v>
      </c>
      <c r="L10" s="162">
        <v>-88</v>
      </c>
      <c r="M10" s="162">
        <v>-88</v>
      </c>
      <c r="N10" s="74">
        <f t="shared" si="0"/>
        <v>68</v>
      </c>
      <c r="O10" s="74">
        <f t="shared" si="1"/>
        <v>83</v>
      </c>
      <c r="P10" s="74">
        <f t="shared" si="2"/>
        <v>151</v>
      </c>
      <c r="Q10" s="7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186.25964181189838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1.2335075616682012</v>
      </c>
      <c r="V10" s="134">
        <f>R5</f>
        <v>43057</v>
      </c>
      <c r="W10" s="121"/>
      <c r="X10" s="121"/>
    </row>
    <row r="11" spans="1:24" s="12" customFormat="1" ht="19.7" customHeight="1" x14ac:dyDescent="0.2">
      <c r="A11" s="152">
        <v>58</v>
      </c>
      <c r="B11" s="145">
        <v>56.08</v>
      </c>
      <c r="C11" s="146" t="s">
        <v>138</v>
      </c>
      <c r="D11" s="147">
        <v>36902</v>
      </c>
      <c r="E11" s="148"/>
      <c r="F11" s="149" t="s">
        <v>175</v>
      </c>
      <c r="G11" s="149" t="s">
        <v>61</v>
      </c>
      <c r="H11" s="162">
        <v>52</v>
      </c>
      <c r="I11" s="162">
        <v>-55</v>
      </c>
      <c r="J11" s="162">
        <v>57</v>
      </c>
      <c r="K11" s="162">
        <v>75</v>
      </c>
      <c r="L11" s="162">
        <v>79</v>
      </c>
      <c r="M11" s="162">
        <v>-82</v>
      </c>
      <c r="N11" s="74">
        <f t="shared" si="0"/>
        <v>57</v>
      </c>
      <c r="O11" s="74">
        <f t="shared" si="1"/>
        <v>79</v>
      </c>
      <c r="P11" s="74">
        <f t="shared" si="2"/>
        <v>136</v>
      </c>
      <c r="Q11" s="75">
        <f t="shared" si="3"/>
        <v>196.32290053587855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1.4435507392344011</v>
      </c>
      <c r="V11" s="134">
        <f>R5</f>
        <v>43057</v>
      </c>
      <c r="W11" s="121"/>
      <c r="X11" s="121"/>
    </row>
    <row r="12" spans="1:24" s="12" customFormat="1" ht="19.7" customHeight="1" x14ac:dyDescent="0.2">
      <c r="A12" s="152">
        <v>90</v>
      </c>
      <c r="B12" s="145">
        <v>75.86</v>
      </c>
      <c r="C12" s="146" t="s">
        <v>179</v>
      </c>
      <c r="D12" s="147">
        <v>31365</v>
      </c>
      <c r="E12" s="148"/>
      <c r="F12" s="149" t="s">
        <v>182</v>
      </c>
      <c r="G12" s="149" t="s">
        <v>62</v>
      </c>
      <c r="H12" s="162">
        <v>72</v>
      </c>
      <c r="I12" s="162">
        <v>76</v>
      </c>
      <c r="J12" s="162">
        <v>-79</v>
      </c>
      <c r="K12" s="162">
        <v>100</v>
      </c>
      <c r="L12" s="162">
        <v>103</v>
      </c>
      <c r="M12" s="162">
        <v>-106</v>
      </c>
      <c r="N12" s="74">
        <f t="shared" si="0"/>
        <v>76</v>
      </c>
      <c r="O12" s="74">
        <f t="shared" si="1"/>
        <v>103</v>
      </c>
      <c r="P12" s="74">
        <f t="shared" si="2"/>
        <v>179</v>
      </c>
      <c r="Q12" s="75">
        <f t="shared" si="3"/>
        <v>213.05021350537751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1.1902246564546231</v>
      </c>
      <c r="V12" s="134">
        <f>R5</f>
        <v>43057</v>
      </c>
      <c r="W12" s="121"/>
      <c r="X12" s="121"/>
    </row>
    <row r="13" spans="1:24" s="12" customFormat="1" ht="19.7" customHeight="1" x14ac:dyDescent="0.2">
      <c r="A13" s="144"/>
      <c r="B13" s="145"/>
      <c r="C13" s="146"/>
      <c r="D13" s="147"/>
      <c r="E13" s="148"/>
      <c r="F13" s="149"/>
      <c r="G13" s="149"/>
      <c r="H13" s="162"/>
      <c r="I13" s="151"/>
      <c r="J13" s="151"/>
      <c r="K13" s="162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43057</v>
      </c>
      <c r="W13" s="121"/>
      <c r="X13" s="121"/>
    </row>
    <row r="14" spans="1:24" s="12" customFormat="1" ht="19.7" customHeight="1" x14ac:dyDescent="0.2">
      <c r="A14" s="144">
        <v>53</v>
      </c>
      <c r="B14" s="145">
        <v>52.96</v>
      </c>
      <c r="C14" s="146" t="s">
        <v>179</v>
      </c>
      <c r="D14" s="147">
        <v>33955</v>
      </c>
      <c r="E14" s="148"/>
      <c r="F14" s="149" t="s">
        <v>183</v>
      </c>
      <c r="G14" s="149" t="s">
        <v>68</v>
      </c>
      <c r="H14" s="162">
        <v>-62</v>
      </c>
      <c r="I14" s="162">
        <v>-62</v>
      </c>
      <c r="J14" s="162">
        <v>62</v>
      </c>
      <c r="K14" s="162">
        <v>82</v>
      </c>
      <c r="L14" s="162">
        <v>85</v>
      </c>
      <c r="M14" s="162">
        <v>87</v>
      </c>
      <c r="N14" s="74">
        <f t="shared" si="0"/>
        <v>62</v>
      </c>
      <c r="O14" s="74">
        <f t="shared" si="1"/>
        <v>87</v>
      </c>
      <c r="P14" s="74">
        <f t="shared" si="2"/>
        <v>149</v>
      </c>
      <c r="Q14" s="75">
        <f t="shared" si="3"/>
        <v>224.89411091271666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1.5093564490786353</v>
      </c>
      <c r="V14" s="134">
        <f>R5</f>
        <v>43057</v>
      </c>
      <c r="W14" s="121"/>
      <c r="X14" s="121"/>
    </row>
    <row r="15" spans="1:24" s="12" customFormat="1" ht="19.7" customHeight="1" x14ac:dyDescent="0.2">
      <c r="A15" s="152">
        <v>53</v>
      </c>
      <c r="B15" s="145">
        <v>51.08</v>
      </c>
      <c r="C15" s="146" t="s">
        <v>138</v>
      </c>
      <c r="D15" s="147">
        <v>36561</v>
      </c>
      <c r="E15" s="148"/>
      <c r="F15" s="149" t="s">
        <v>149</v>
      </c>
      <c r="G15" s="149" t="s">
        <v>62</v>
      </c>
      <c r="H15" s="162">
        <v>55</v>
      </c>
      <c r="I15" s="162">
        <v>60</v>
      </c>
      <c r="J15" s="162">
        <v>-65</v>
      </c>
      <c r="K15" s="162">
        <v>68</v>
      </c>
      <c r="L15" s="162">
        <v>72</v>
      </c>
      <c r="M15" s="162">
        <v>-74</v>
      </c>
      <c r="N15" s="74">
        <f t="shared" si="0"/>
        <v>60</v>
      </c>
      <c r="O15" s="74">
        <f t="shared" si="1"/>
        <v>72</v>
      </c>
      <c r="P15" s="74">
        <f t="shared" si="2"/>
        <v>132</v>
      </c>
      <c r="Q15" s="75">
        <f t="shared" si="3"/>
        <v>205.19231148113613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1.5544872081904253</v>
      </c>
      <c r="V15" s="134">
        <f>R5</f>
        <v>43057</v>
      </c>
      <c r="W15" s="121"/>
      <c r="X15" s="121"/>
    </row>
    <row r="16" spans="1:24" s="12" customFormat="1" ht="19.7" customHeight="1" x14ac:dyDescent="0.2">
      <c r="A16" s="152">
        <v>53</v>
      </c>
      <c r="B16" s="145">
        <v>52.5</v>
      </c>
      <c r="C16" s="146" t="s">
        <v>179</v>
      </c>
      <c r="D16" s="147">
        <v>32674</v>
      </c>
      <c r="E16" s="148"/>
      <c r="F16" s="149" t="s">
        <v>184</v>
      </c>
      <c r="G16" s="149" t="s">
        <v>63</v>
      </c>
      <c r="H16" s="162">
        <v>54</v>
      </c>
      <c r="I16" s="162">
        <v>-56</v>
      </c>
      <c r="J16" s="162">
        <v>56</v>
      </c>
      <c r="K16" s="162">
        <v>70</v>
      </c>
      <c r="L16" s="162">
        <v>73</v>
      </c>
      <c r="M16" s="162">
        <v>-75</v>
      </c>
      <c r="N16" s="74">
        <f t="shared" si="0"/>
        <v>56</v>
      </c>
      <c r="O16" s="74">
        <f t="shared" si="1"/>
        <v>73</v>
      </c>
      <c r="P16" s="74">
        <f t="shared" si="2"/>
        <v>129</v>
      </c>
      <c r="Q16" s="75">
        <f t="shared" si="3"/>
        <v>196.07821536252169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1.5199861656009432</v>
      </c>
      <c r="V16" s="134">
        <f>R5</f>
        <v>43057</v>
      </c>
      <c r="W16" s="121"/>
      <c r="X16" s="121"/>
    </row>
    <row r="17" spans="1:25" s="12" customFormat="1" ht="20.100000000000001" customHeight="1" x14ac:dyDescent="0.2">
      <c r="A17" s="152"/>
      <c r="B17" s="145"/>
      <c r="C17" s="146"/>
      <c r="D17" s="147"/>
      <c r="E17" s="148"/>
      <c r="F17" s="149"/>
      <c r="G17" s="149"/>
      <c r="H17" s="150"/>
      <c r="I17" s="151"/>
      <c r="J17" s="151"/>
      <c r="K17" s="150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43057</v>
      </c>
      <c r="W17" s="121"/>
      <c r="X17" s="121"/>
    </row>
    <row r="18" spans="1:25" s="12" customFormat="1" ht="20.100000000000001" customHeight="1" x14ac:dyDescent="0.2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43057</v>
      </c>
      <c r="W18" s="121"/>
      <c r="X18" s="121"/>
    </row>
    <row r="19" spans="1:25" s="12" customFormat="1" ht="20.100000000000001" customHeight="1" x14ac:dyDescent="0.2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43057</v>
      </c>
      <c r="W19" s="121"/>
      <c r="X19" s="121"/>
    </row>
    <row r="20" spans="1:25" s="12" customFormat="1" ht="20.100000000000001" customHeight="1" x14ac:dyDescent="0.2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43057</v>
      </c>
      <c r="W20" s="121"/>
      <c r="X20" s="121"/>
      <c r="Y20" s="1"/>
    </row>
    <row r="21" spans="1:25" s="12" customFormat="1" ht="20.100000000000001" customHeight="1" x14ac:dyDescent="0.2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43057</v>
      </c>
      <c r="W21" s="121"/>
      <c r="X21" s="121"/>
      <c r="Y21" s="1"/>
    </row>
    <row r="22" spans="1:25" s="12" customFormat="1" ht="20.100000000000001" customHeight="1" x14ac:dyDescent="0.2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43057</v>
      </c>
      <c r="W22" s="121"/>
      <c r="X22" s="121"/>
      <c r="Y22" s="1"/>
    </row>
    <row r="23" spans="1:25" s="12" customFormat="1" ht="20.100000000000001" customHeight="1" x14ac:dyDescent="0.2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43057</v>
      </c>
      <c r="W23" s="121"/>
      <c r="X23" s="121"/>
      <c r="Y23" s="1"/>
    </row>
    <row r="24" spans="1:25" s="12" customFormat="1" ht="20.100000000000001" customHeight="1" x14ac:dyDescent="0.2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43057</v>
      </c>
      <c r="W24" s="121"/>
      <c r="X24" s="121"/>
      <c r="Y24" s="1"/>
    </row>
    <row r="25" spans="1:25" s="8" customFormat="1" ht="9" customHeight="1" x14ac:dyDescent="0.2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2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5" x14ac:dyDescent="0.25">
      <c r="A27" s="7" t="s">
        <v>17</v>
      </c>
      <c r="B27"/>
      <c r="C27" s="187" t="s">
        <v>77</v>
      </c>
      <c r="D27" s="187"/>
      <c r="E27" s="187"/>
      <c r="F27" s="187"/>
      <c r="G27" s="46" t="s">
        <v>29</v>
      </c>
      <c r="H27" s="47">
        <v>1</v>
      </c>
      <c r="I27" s="186" t="s">
        <v>93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5" s="7" customFormat="1" ht="15" x14ac:dyDescent="0.25">
      <c r="B28"/>
      <c r="C28" s="184"/>
      <c r="D28" s="184"/>
      <c r="E28" s="184"/>
      <c r="F28" s="184"/>
      <c r="G28" s="48" t="s">
        <v>20</v>
      </c>
      <c r="H28" s="47">
        <v>2</v>
      </c>
      <c r="I28" s="188" t="s">
        <v>86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5" s="7" customFormat="1" ht="15" x14ac:dyDescent="0.25">
      <c r="A29" s="49" t="s">
        <v>30</v>
      </c>
      <c r="B29"/>
      <c r="C29" s="187"/>
      <c r="D29" s="187"/>
      <c r="E29" s="187"/>
      <c r="F29" s="187"/>
      <c r="G29" s="50"/>
      <c r="H29" s="47">
        <v>3</v>
      </c>
      <c r="I29" s="186" t="s">
        <v>80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5" ht="15" x14ac:dyDescent="0.2">
      <c r="A30" s="6"/>
      <c r="B30"/>
      <c r="C30" s="187"/>
      <c r="D30" s="187"/>
      <c r="E30" s="187"/>
      <c r="F30" s="187"/>
      <c r="G30" s="34"/>
      <c r="H30" s="32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5" ht="15" x14ac:dyDescent="0.25">
      <c r="A31" s="7"/>
      <c r="B31"/>
      <c r="C31" s="187"/>
      <c r="D31" s="187"/>
      <c r="E31" s="187"/>
      <c r="F31" s="187"/>
      <c r="G31" s="52" t="s">
        <v>31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25" ht="15" x14ac:dyDescent="0.25">
      <c r="C32" s="38"/>
      <c r="D32" s="33"/>
      <c r="E32" s="33"/>
      <c r="F32" s="34"/>
      <c r="G32" s="52" t="s">
        <v>32</v>
      </c>
      <c r="H32" s="179" t="s">
        <v>207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1:20" ht="15" x14ac:dyDescent="0.25">
      <c r="A33" s="7" t="s">
        <v>18</v>
      </c>
      <c r="B33"/>
      <c r="C33" s="187" t="s">
        <v>78</v>
      </c>
      <c r="D33" s="187"/>
      <c r="E33" s="187"/>
      <c r="F33" s="187"/>
      <c r="G33" s="52" t="s">
        <v>33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1:20" ht="15" x14ac:dyDescent="0.25">
      <c r="C34" s="187" t="s">
        <v>83</v>
      </c>
      <c r="D34" s="187"/>
      <c r="E34" s="187"/>
      <c r="F34" s="187"/>
      <c r="G34" s="52"/>
      <c r="H34" s="31"/>
      <c r="I34" s="55"/>
    </row>
    <row r="35" spans="1:20" ht="15" x14ac:dyDescent="0.25">
      <c r="A35" s="47" t="s">
        <v>34</v>
      </c>
      <c r="B35" s="56"/>
      <c r="C35" s="187" t="s">
        <v>87</v>
      </c>
      <c r="D35" s="187"/>
      <c r="E35" s="187"/>
      <c r="F35" s="187"/>
      <c r="G35" s="52" t="s">
        <v>22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x14ac:dyDescent="0.25">
      <c r="C36" s="187"/>
      <c r="D36" s="187"/>
      <c r="E36" s="187"/>
      <c r="F36" s="187"/>
      <c r="G36" s="52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1:20" ht="15" x14ac:dyDescent="0.2">
      <c r="A37" s="56" t="s">
        <v>21</v>
      </c>
      <c r="B37" s="56"/>
      <c r="C37" s="35" t="s">
        <v>43</v>
      </c>
      <c r="D37" s="36"/>
      <c r="E37" s="36"/>
      <c r="F37" s="37"/>
      <c r="G37" s="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1:20" ht="15" x14ac:dyDescent="0.2">
      <c r="A38" s="57"/>
      <c r="B38" s="57"/>
      <c r="C38" s="58"/>
      <c r="D38" s="33"/>
      <c r="E38" s="33"/>
      <c r="F38" s="34"/>
      <c r="G38" s="5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15" x14ac:dyDescent="0.2">
      <c r="C39" s="3"/>
      <c r="D39" s="4"/>
      <c r="E39" s="4"/>
      <c r="F39" s="5"/>
      <c r="G39" s="5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0" x14ac:dyDescent="0.2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18:M24 L13:M13 L17:M17">
    <cfRule type="cellIs" dxfId="31" priority="3" stopIfTrue="1" operator="between">
      <formula>1</formula>
      <formula>300</formula>
    </cfRule>
    <cfRule type="cellIs" dxfId="30" priority="4" stopIfTrue="1" operator="lessThanOrEqual">
      <formula>0</formula>
    </cfRule>
  </conditionalFormatting>
  <conditionalFormatting sqref="H9:H16 I9:J12 I14:J16 K9:M9 K10:K16 L10:M12 L14:M16">
    <cfRule type="cellIs" dxfId="29" priority="1" stopIfTrue="1" operator="between">
      <formula>1</formula>
      <formula>300</formula>
    </cfRule>
    <cfRule type="cellIs" dxfId="2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18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18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1" orientation="landscape" horizontalDpi="360" verticalDpi="36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PublishingExpirationDate xmlns="http://schemas.microsoft.com/sharepoint/v3" xsi:nil="true"/>
    <TaxCatchAll xmlns="ef145d64-a689-4632-996c-4b7808930515">
      <Value>32</Value>
    </TaxCatchAl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AE2B29-5F31-4061-ACD6-E6AED4A7F5B5}"/>
</file>

<file path=customXml/itemProps2.xml><?xml version="1.0" encoding="utf-8"?>
<ds:datastoreItem xmlns:ds="http://schemas.openxmlformats.org/officeDocument/2006/customXml" ds:itemID="{0A170112-6CD3-41D3-9B8F-225E0AFA9026}"/>
</file>

<file path=customXml/itemProps3.xml><?xml version="1.0" encoding="utf-8"?>
<ds:datastoreItem xmlns:ds="http://schemas.openxmlformats.org/officeDocument/2006/customXml" ds:itemID="{6F4B6A9D-F82B-42E6-B606-19407C064CB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NM Lag </vt:lpstr>
      <vt:lpstr>Ranking NM Lag</vt:lpstr>
      <vt:lpstr>Ranking total NM Lag </vt:lpstr>
      <vt:lpstr>Meltzer-Malone</vt:lpstr>
      <vt:lpstr>'NM Lag '!Print_Area</vt:lpstr>
      <vt:lpstr>'P1'!Print_Area</vt:lpstr>
      <vt:lpstr>'P10'!Print_Area</vt:lpstr>
      <vt:lpstr>'P11'!Print_Area</vt:lpstr>
      <vt:lpstr>'P12'!Print_Area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'P9'!Print_Area</vt:lpstr>
      <vt:lpstr>'Ranking NM Lag'!Print_Area</vt:lpstr>
      <vt:lpstr>'Ranking total NM Lag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Arne Grostad</cp:lastModifiedBy>
  <cp:lastPrinted>2017-11-18T18:31:52Z</cp:lastPrinted>
  <dcterms:created xsi:type="dcterms:W3CDTF">2001-08-31T20:44:44Z</dcterms:created>
  <dcterms:modified xsi:type="dcterms:W3CDTF">2017-11-20T13:01:36Z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0x010100D894AAE6EF176744940E11D3ADF46EF4</vt:lpwstr>
  </property>
  <property fmtid="{D5CDD505-2E9C-101B-9397-08002B2CF9AE}" pid="3" name="arDokumentkategori">
    <vt:lpwstr>32;#Stevneprotokoller|62758785-c66c-4e54-854b-2bf1204ae428</vt:lpwstr>
  </property>
</Properties>
</file>