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Op4wsbpHVGDRAM/E6Z20jd+QgA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ID#AAAAlFljGgU
SLB    (2022-12-04 14:57:37)
Automatisk, ikke skriv I dette feltet</t>
      </text>
    </comment>
    <comment authorId="0" ref="N7">
      <text>
        <t xml:space="preserve">======
ID#AAAAlFljGgM
NVF    (2022-12-04 14:57:37)
Bruk minus (-) for underkjent. Feks -140
Bruk N og F for neste og første, feks 170F og 175N</t>
      </text>
    </comment>
    <comment authorId="0" ref="W7">
      <text>
        <t xml:space="preserve">======
ID#AAAAlFkzjVM
SLB    (2022-12-04 14:57:37)
Denne kononnen printes ikke</t>
      </text>
    </comment>
    <comment authorId="0" ref="S7">
      <text>
        <t xml:space="preserve">======
ID#AAAAlFkzjVI
SLB    (2022-12-04 14:57:37)
Automatisk, ikke skriv I dette feltet
Svar ja/yes til Macro
under opstart</t>
      </text>
    </comment>
    <comment authorId="0" ref="T7">
      <text>
        <t xml:space="preserve">======
ID#AAAAlFkzjU4
SLB    (2022-12-04 14:57:37)
Automatisk, ikke skriv I dette feltet
Svar ja/yes til Macro
under opstart</t>
      </text>
    </comment>
    <comment authorId="0" ref="K7">
      <text>
        <t xml:space="preserve">======
ID#AAAAlFkzjUw
NVF    (2022-12-04 14:57:37)
Bruk minus (-) for underkjent. Feks -140
Bruk N og F for neste og første, feks 170F og 175N</t>
      </text>
    </comment>
    <comment authorId="0" ref="D7">
      <text>
        <t xml:space="preserve">======
ID#AAAAlFkzjUk
SLB    (2022-12-04 14:57:37)
I Norge bruke vi kun en desimal, internasjonalt 2, vi bør bruke 2 dersom innveiings vekta tillater det.</t>
      </text>
    </comment>
    <comment authorId="0" ref="Q7">
      <text>
        <t xml:space="preserve">======
ID#AAAAlFkzjUc
SLB    (2022-12-04 14:57:37)
Automatisk, ikke skriv I dette feltet</t>
      </text>
    </comment>
    <comment authorId="0" ref="E7">
      <text>
        <t xml:space="preserve">======
ID#AAAAlFkzjUY
Schlumberger    (2022-12-04 14:57:37)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hnvQiZNeykxqDmb3Vn4gFznIQDR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T7">
      <text>
        <t xml:space="preserve">======
ID#AAAAlFljGgQ
SLB    (2022-12-04 14:57:37)
Automatisk, ikke skriv I dette feltet
Svar ja/yes til Macro
under opstart</t>
      </text>
    </comment>
    <comment authorId="0" ref="N7">
      <text>
        <t xml:space="preserve">======
ID#AAAAlFkzjVQ
NVF    (2022-12-04 14:57:37)
Bruk minus (-) for underkjent. Feks -140
Bruk N og F for neste og første, feks 170F og 175N</t>
      </text>
    </comment>
    <comment authorId="0" ref="E7">
      <text>
        <t xml:space="preserve">======
ID#AAAAlFkzjVE
Schlumberger    (2022-12-04 14:57:37)
UK,JK,SK og VK blir SinclairTabell for Kvinner brukt.
M0,M1..Kvinner virker ikke.
For ALLE andre kategorier blir tabell for men brukt.</t>
      </text>
    </comment>
    <comment authorId="0" ref="S7">
      <text>
        <t xml:space="preserve">======
ID#AAAAlFkzjU8
SLB    (2022-12-04 14:57:37)
Automatisk, ikke skriv I dette feltet
Svar ja/yes til Macro
under opstart</t>
      </text>
    </comment>
    <comment authorId="0" ref="K7">
      <text>
        <t xml:space="preserve">======
ID#AAAAlFkzjVA
NVF    (2022-12-04 14:57:37)
Bruk minus (-) for underkjent. Feks -140
Bruk N og F for neste og første, feks 170F og 175N</t>
      </text>
    </comment>
    <comment authorId="0" ref="Q7">
      <text>
        <t xml:space="preserve">======
ID#AAAAlFkzjU0
SLB    (2022-12-04 14:57:37)
Automatisk, ikke skriv I dette feltet</t>
      </text>
    </comment>
    <comment authorId="0" ref="D7">
      <text>
        <t xml:space="preserve">======
ID#AAAAlFkzjUs
SLB    (2022-12-04 14:57:37)
I Norge bruke vi kun en desimal, internasjonalt 2, vi bør bruke 2 dersom innveiings vekta tillater det.</t>
      </text>
    </comment>
    <comment authorId="0" ref="R7">
      <text>
        <t xml:space="preserve">======
ID#AAAAlFkzjUo
SLB    (2022-12-04 14:57:37)
Automatisk, ikke skriv I dette feltet</t>
      </text>
    </comment>
    <comment authorId="0" ref="W7">
      <text>
        <t xml:space="preserve">======
ID#AAAAlFkzjUg
SLB    (2022-12-04 14:57:37)
Denne kononnen printes ikke</t>
      </text>
    </comment>
  </commentList>
  <extLst>
    <ext uri="GoogleSheetsCustomDataVersion1">
      <go:sheetsCustomData xmlns:go="http://customooxmlschemas.google.com/" r:id="rId1" roundtripDataSignature="AMtx7mh4+gUaj373j+4s87cYvJpJF3jg1A=="/>
    </ext>
  </extLst>
</comments>
</file>

<file path=xl/sharedStrings.xml><?xml version="1.0" encoding="utf-8"?>
<sst xmlns="http://schemas.openxmlformats.org/spreadsheetml/2006/main" count="206" uniqueCount="81">
  <si>
    <t>S t e v n e p r o t o k o l l</t>
  </si>
  <si>
    <t>Norges Vektløfterforbund</t>
  </si>
  <si>
    <t>Stevnekat:</t>
  </si>
  <si>
    <t>Nasjonalt stevne</t>
  </si>
  <si>
    <t>Arrangør:</t>
  </si>
  <si>
    <t>Trondheim AK</t>
  </si>
  <si>
    <t>Sted:</t>
  </si>
  <si>
    <t>Lademoen, Trondheim</t>
  </si>
  <si>
    <t>Dato:</t>
  </si>
  <si>
    <t>Pulje:</t>
  </si>
  <si>
    <t>meltzer</t>
  </si>
  <si>
    <t>NVF-ID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</si>
  <si>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</si>
  <si>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</si>
  <si>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</si>
  <si>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</si>
  <si>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</si>
  <si>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</si>
  <si>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</si>
  <si>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</si>
  <si>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</si>
  <si>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</si>
  <si>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</si>
  <si>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</si>
  <si>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</si>
  <si>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</si>
  <si>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</si>
  <si>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</si>
  <si>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</si>
  <si>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</si>
  <si>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</si>
  <si>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</si>
  <si>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</si>
  <si>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</si>
  <si>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</si>
  <si>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</si>
  <si>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</si>
  <si>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</si>
  <si>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</si>
  <si>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</si>
  <si>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</si>
  <si>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</t>
  </si>
  <si>
    <t>UK</t>
  </si>
  <si>
    <t>Vilma Hetle</t>
  </si>
  <si>
    <t>81</t>
  </si>
  <si>
    <t>SK</t>
  </si>
  <si>
    <t>Sarah Mari Sande</t>
  </si>
  <si>
    <t>96</t>
  </si>
  <si>
    <t>M75</t>
  </si>
  <si>
    <t>Reidar Vårvik</t>
  </si>
  <si>
    <t xml:space="preserve"> </t>
  </si>
  <si>
    <t>SM</t>
  </si>
  <si>
    <t>Bengt William Bokn</t>
  </si>
  <si>
    <t>109</t>
  </si>
  <si>
    <t>M35</t>
  </si>
  <si>
    <t>Magnus A. Mikalsen</t>
  </si>
  <si>
    <t>Rolle</t>
  </si>
  <si>
    <t>Beskrivelse rekorder</t>
  </si>
  <si>
    <t>Stevnets leder</t>
  </si>
  <si>
    <t>Tryggve Duun</t>
  </si>
  <si>
    <t>Speaker</t>
  </si>
  <si>
    <t>Dommer</t>
  </si>
  <si>
    <t>Øyvind W. Petersen</t>
  </si>
  <si>
    <t>Chief Marshall</t>
  </si>
  <si>
    <t>Teknisk kontrollør</t>
  </si>
  <si>
    <t>Jan Olav Nystrøm</t>
  </si>
  <si>
    <t>Jury</t>
  </si>
  <si>
    <t>Tidtaker</t>
  </si>
  <si>
    <t>64</t>
  </si>
  <si>
    <t>Sol Anette Waaler</t>
  </si>
  <si>
    <t>73</t>
  </si>
  <si>
    <t>UM</t>
  </si>
  <si>
    <t>Alexander Ferdinand Hetle</t>
  </si>
  <si>
    <t>89</t>
  </si>
  <si>
    <t>Lukas Baldauf</t>
  </si>
  <si>
    <t>102</t>
  </si>
  <si>
    <t>Kristoffer Ytterbø</t>
  </si>
  <si>
    <t>Sigurd H. Korsvoll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</si>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</sst>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_-* #,##0.00_-;\-* #,##0.00_-;_-* &quot;-&quot;??_-;_-@"/>
    <numFmt numFmtId="170" formatCode="General;[Red]\-General"/>
    <numFmt numFmtId="171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/>
    <font>
      <b/>
      <i/>
      <sz val="10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1" fillId="2" fontId="8" numFmtId="0" xfId="0" applyBorder="1" applyFill="1" applyFont="1"/>
    <xf borderId="2" fillId="0" fontId="1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0" xfId="0" applyAlignment="1" applyBorder="1" applyFont="1">
      <alignment horizontal="center"/>
    </xf>
    <xf borderId="2" fillId="0" fontId="1" numFmtId="165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1" fillId="2" fontId="8" numFmtId="0" xfId="0" applyAlignment="1" applyBorder="1" applyFont="1">
      <alignment horizontal="center"/>
    </xf>
    <xf borderId="5" fillId="0" fontId="9" numFmtId="0" xfId="0" applyBorder="1" applyFont="1"/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0" fillId="0" fontId="10" numFmtId="0" xfId="0" applyAlignment="1" applyFont="1">
      <alignment vertical="center"/>
    </xf>
    <xf borderId="9" fillId="0" fontId="10" numFmtId="0" xfId="0" applyAlignment="1" applyBorder="1" applyFont="1">
      <alignment vertical="center"/>
    </xf>
    <xf borderId="10" fillId="0" fontId="11" numFmtId="49" xfId="0" applyAlignment="1" applyBorder="1" applyFont="1" applyNumberFormat="1">
      <alignment horizontal="right" vertical="center"/>
    </xf>
    <xf borderId="10" fillId="0" fontId="11" numFmtId="2" xfId="0" applyAlignment="1" applyBorder="1" applyFont="1" applyNumberFormat="1">
      <alignment horizontal="right" vertical="center"/>
    </xf>
    <xf borderId="10" fillId="0" fontId="11" numFmtId="0" xfId="0" applyAlignment="1" applyBorder="1" applyFont="1">
      <alignment horizontal="center" vertical="center"/>
    </xf>
    <xf borderId="10" fillId="0" fontId="11" numFmtId="166" xfId="0" applyAlignment="1" applyBorder="1" applyFont="1" applyNumberForma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10" fillId="0" fontId="11" numFmtId="0" xfId="0" applyAlignment="1" applyBorder="1" applyFont="1">
      <alignment horizontal="left" vertical="center"/>
    </xf>
    <xf borderId="10" fillId="0" fontId="5" numFmtId="167" xfId="0" applyAlignment="1" applyBorder="1" applyFont="1" applyNumberFormat="1">
      <alignment horizontal="center" vertical="center"/>
    </xf>
    <xf borderId="10" fillId="0" fontId="11" numFmtId="167" xfId="0" applyAlignment="1" applyBorder="1" applyFont="1" applyNumberFormat="1">
      <alignment horizontal="center" vertical="center"/>
    </xf>
    <xf borderId="10" fillId="0" fontId="11" numFmtId="2" xfId="0" applyAlignment="1" applyBorder="1" applyFont="1" applyNumberFormat="1">
      <alignment horizontal="center" vertical="center"/>
    </xf>
    <xf borderId="11" fillId="0" fontId="12" numFmtId="168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12" fillId="0" fontId="10" numFmtId="0" xfId="0" applyAlignment="1" applyBorder="1" applyFont="1">
      <alignment vertical="center"/>
    </xf>
    <xf quotePrefix="1" borderId="10" fillId="0" fontId="11" numFmtId="49" xfId="0" applyAlignment="1" applyBorder="1" applyFont="1" applyNumberFormat="1">
      <alignment horizontal="right" vertical="center"/>
    </xf>
    <xf borderId="13" fillId="0" fontId="11" numFmtId="169" xfId="0" applyAlignment="1" applyBorder="1" applyFont="1" applyNumberFormat="1">
      <alignment horizontal="right" vertical="center"/>
    </xf>
    <xf borderId="13" fillId="0" fontId="11" numFmtId="166" xfId="0" applyAlignment="1" applyBorder="1" applyFont="1" applyNumberFormat="1">
      <alignment horizontal="center" vertical="center"/>
    </xf>
    <xf borderId="13" fillId="0" fontId="3" numFmtId="1" xfId="0" applyAlignment="1" applyBorder="1" applyFont="1" applyNumberFormat="1">
      <alignment horizontal="center" vertical="center"/>
    </xf>
    <xf borderId="13" fillId="0" fontId="11" numFmtId="0" xfId="0" applyAlignment="1" applyBorder="1" applyFont="1">
      <alignment vertical="center"/>
    </xf>
    <xf borderId="14" fillId="0" fontId="5" numFmtId="170" xfId="0" applyAlignment="1" applyBorder="1" applyFont="1" applyNumberFormat="1">
      <alignment horizontal="center" vertical="center"/>
    </xf>
    <xf borderId="15" fillId="0" fontId="5" numFmtId="170" xfId="0" applyAlignment="1" applyBorder="1" applyFont="1" applyNumberFormat="1">
      <alignment horizontal="center" vertical="center"/>
    </xf>
    <xf borderId="15" fillId="0" fontId="5" numFmtId="0" xfId="0" applyAlignment="1" applyBorder="1" applyFont="1">
      <alignment horizontal="center" vertical="center"/>
    </xf>
    <xf borderId="16" fillId="0" fontId="5" numFmtId="1" xfId="0" applyAlignment="1" applyBorder="1" applyFont="1" applyNumberFormat="1">
      <alignment horizontal="center" vertical="center"/>
    </xf>
    <xf borderId="17" fillId="0" fontId="11" numFmtId="167" xfId="0" applyAlignment="1" applyBorder="1" applyFont="1" applyNumberFormat="1">
      <alignment horizontal="center" vertical="center"/>
    </xf>
    <xf borderId="17" fillId="0" fontId="11" numFmtId="2" xfId="0" applyAlignment="1" applyBorder="1" applyFont="1" applyNumberFormat="1">
      <alignment horizontal="center" vertical="center"/>
    </xf>
    <xf borderId="17" fillId="0" fontId="11" numFmtId="1" xfId="0" applyAlignment="1" applyBorder="1" applyFont="1" applyNumberFormat="1">
      <alignment horizontal="center" vertical="center"/>
    </xf>
    <xf borderId="17" fillId="0" fontId="11" numFmtId="0" xfId="0" applyAlignment="1" applyBorder="1" applyFont="1">
      <alignment horizontal="center" vertical="center"/>
    </xf>
    <xf borderId="18" fillId="0" fontId="12" numFmtId="168" xfId="0" applyAlignment="1" applyBorder="1" applyFont="1" applyNumberFormat="1">
      <alignment horizontal="center" vertical="center"/>
    </xf>
    <xf borderId="0" fillId="0" fontId="13" numFmtId="1" xfId="0" applyAlignment="1" applyFont="1" applyNumberFormat="1">
      <alignment vertical="center"/>
    </xf>
    <xf borderId="19" fillId="0" fontId="5" numFmtId="0" xfId="0" applyAlignment="1" applyBorder="1" applyFont="1">
      <alignment horizontal="center" vertical="center"/>
    </xf>
    <xf borderId="0" fillId="0" fontId="10" numFmtId="171" xfId="0" applyAlignment="1" applyFont="1" applyNumberFormat="1">
      <alignment vertical="center"/>
    </xf>
    <xf borderId="0" fillId="0" fontId="10" numFmtId="171" xfId="0" applyAlignment="1" applyFont="1" applyNumberFormat="1">
      <alignment horizontal="right" vertical="center"/>
    </xf>
    <xf borderId="17" fillId="0" fontId="11" numFmtId="2" xfId="0" applyAlignment="1" applyBorder="1" applyFont="1" applyNumberFormat="1">
      <alignment horizontal="right" vertical="center"/>
    </xf>
    <xf borderId="17" fillId="0" fontId="11" numFmtId="166" xfId="0" applyAlignment="1" applyBorder="1" applyFont="1" applyNumberFormat="1">
      <alignment horizontal="center" vertical="center"/>
    </xf>
    <xf borderId="17" fillId="0" fontId="11" numFmtId="0" xfId="0" applyAlignment="1" applyBorder="1" applyFont="1">
      <alignment horizontal="left" vertical="center"/>
    </xf>
    <xf borderId="17" fillId="0" fontId="5" numFmtId="167" xfId="0" applyAlignment="1" applyBorder="1" applyFont="1" applyNumberFormat="1">
      <alignment horizontal="center" vertical="center"/>
    </xf>
    <xf borderId="20" fillId="0" fontId="10" numFmtId="0" xfId="0" applyAlignment="1" applyBorder="1" applyFont="1">
      <alignment vertical="center"/>
    </xf>
    <xf borderId="21" fillId="0" fontId="11" numFmtId="49" xfId="0" applyAlignment="1" applyBorder="1" applyFont="1" applyNumberFormat="1">
      <alignment horizontal="right" vertical="center"/>
    </xf>
    <xf borderId="21" fillId="0" fontId="11" numFmtId="2" xfId="0" applyAlignment="1" applyBorder="1" applyFont="1" applyNumberFormat="1">
      <alignment horizontal="right" vertical="center"/>
    </xf>
    <xf borderId="21" fillId="0" fontId="11" numFmtId="166" xfId="0" applyAlignment="1" applyBorder="1" applyFont="1" applyNumberFormat="1">
      <alignment horizontal="center" vertical="center"/>
    </xf>
    <xf borderId="21" fillId="0" fontId="11" numFmtId="1" xfId="0" applyAlignment="1" applyBorder="1" applyFont="1" applyNumberFormat="1">
      <alignment horizontal="center" vertical="center"/>
    </xf>
    <xf borderId="21" fillId="0" fontId="11" numFmtId="0" xfId="0" applyAlignment="1" applyBorder="1" applyFont="1">
      <alignment horizontal="left" vertical="center"/>
    </xf>
    <xf borderId="21" fillId="0" fontId="5" numFmtId="167" xfId="0" applyAlignment="1" applyBorder="1" applyFont="1" applyNumberFormat="1">
      <alignment horizontal="center" vertical="center"/>
    </xf>
    <xf borderId="21" fillId="0" fontId="11" numFmtId="167" xfId="0" applyAlignment="1" applyBorder="1" applyFont="1" applyNumberFormat="1">
      <alignment horizontal="center" vertical="center"/>
    </xf>
    <xf borderId="21" fillId="0" fontId="11" numFmtId="2" xfId="0" applyAlignment="1" applyBorder="1" applyFont="1" applyNumberFormat="1">
      <alignment horizontal="center" vertical="center"/>
    </xf>
    <xf borderId="21" fillId="0" fontId="11" numFmtId="0" xfId="0" applyAlignment="1" applyBorder="1" applyFont="1">
      <alignment horizontal="center" vertical="center"/>
    </xf>
    <xf borderId="22" fillId="0" fontId="12" numFmtId="168" xfId="0" applyAlignment="1" applyBorder="1" applyFont="1" applyNumberFormat="1">
      <alignment horizontal="center" vertical="center"/>
    </xf>
    <xf borderId="0" fillId="0" fontId="10" numFmtId="0" xfId="0" applyFont="1"/>
    <xf borderId="0" fillId="0" fontId="10" numFmtId="164" xfId="0" applyAlignment="1" applyFont="1" applyNumberFormat="1">
      <alignment horizontal="right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right"/>
    </xf>
    <xf borderId="0" fillId="0" fontId="10" numFmtId="170" xfId="0" applyAlignment="1" applyFont="1" applyNumberFormat="1">
      <alignment horizontal="center"/>
    </xf>
    <xf borderId="0" fillId="0" fontId="10" numFmtId="165" xfId="0" applyAlignment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23" fillId="0" fontId="8" numFmtId="0" xfId="0" applyAlignment="1" applyBorder="1" applyFont="1">
      <alignment horizontal="left" vertical="center"/>
    </xf>
    <xf borderId="24" fillId="0" fontId="9" numFmtId="0" xfId="0" applyBorder="1" applyFont="1"/>
    <xf borderId="25" fillId="0" fontId="8" numFmtId="0" xfId="0" applyAlignment="1" applyBorder="1" applyFont="1">
      <alignment horizontal="left" vertical="center"/>
    </xf>
    <xf borderId="26" fillId="0" fontId="9" numFmtId="0" xfId="0" applyBorder="1" applyFont="1"/>
    <xf borderId="27" fillId="0" fontId="9" numFmtId="0" xfId="0" applyBorder="1" applyFont="1"/>
    <xf borderId="28" fillId="0" fontId="8" numFmtId="0" xfId="0" applyAlignment="1" applyBorder="1" applyFont="1">
      <alignment horizontal="left" vertical="center"/>
    </xf>
    <xf borderId="29" fillId="0" fontId="9" numFmtId="0" xfId="0" applyBorder="1" applyFont="1"/>
    <xf borderId="30" fillId="0" fontId="9" numFmtId="0" xfId="0" applyBorder="1" applyFont="1"/>
    <xf borderId="31" fillId="0" fontId="8" numFmtId="0" xfId="0" applyAlignment="1" applyBorder="1" applyFont="1">
      <alignment horizontal="left" vertical="center"/>
    </xf>
    <xf borderId="32" fillId="0" fontId="9" numFmtId="0" xfId="0" applyBorder="1" applyFont="1"/>
    <xf borderId="0" fillId="0" fontId="8" numFmtId="0" xfId="0" applyAlignment="1" applyFont="1">
      <alignment horizontal="center"/>
    </xf>
    <xf borderId="33" fillId="0" fontId="8" numFmtId="0" xfId="0" applyAlignment="1" applyBorder="1" applyFont="1">
      <alignment horizontal="left" vertical="center"/>
    </xf>
    <xf borderId="34" fillId="0" fontId="9" numFmtId="0" xfId="0" applyBorder="1" applyFont="1"/>
    <xf borderId="35" fillId="0" fontId="9" numFmtId="0" xfId="0" applyBorder="1" applyFont="1"/>
    <xf borderId="36" fillId="0" fontId="5" numFmtId="0" xfId="0" applyAlignment="1" applyBorder="1" applyFont="1">
      <alignment horizontal="left" vertical="center"/>
    </xf>
    <xf borderId="37" fillId="0" fontId="9" numFmtId="0" xfId="0" applyBorder="1" applyFont="1"/>
    <xf borderId="38" fillId="0" fontId="8" numFmtId="0" xfId="0" applyAlignment="1" applyBorder="1" applyFont="1">
      <alignment horizontal="left" vertical="center"/>
    </xf>
    <xf borderId="39" fillId="0" fontId="9" numFmtId="0" xfId="0" applyBorder="1" applyFont="1"/>
    <xf borderId="40" fillId="0" fontId="9" numFmtId="0" xfId="0" applyBorder="1" applyFont="1"/>
    <xf borderId="13" fillId="0" fontId="8" numFmtId="0" xfId="0" applyAlignment="1" applyBorder="1" applyFont="1">
      <alignment horizontal="left" vertical="center"/>
    </xf>
    <xf borderId="41" fillId="0" fontId="9" numFmtId="0" xfId="0" applyBorder="1" applyFont="1"/>
    <xf borderId="42" fillId="0" fontId="9" numFmtId="0" xfId="0" applyBorder="1" applyFont="1"/>
    <xf borderId="15" fillId="0" fontId="8" numFmtId="0" xfId="0" applyAlignment="1" applyBorder="1" applyFont="1">
      <alignment horizontal="left" vertical="center"/>
    </xf>
    <xf borderId="43" fillId="0" fontId="9" numFmtId="0" xfId="0" applyBorder="1" applyFont="1"/>
    <xf borderId="2" fillId="0" fontId="8" numFmtId="0" xfId="0" applyAlignment="1" applyBorder="1" applyFont="1">
      <alignment horizontal="left" shrinkToFit="0" vertical="top" wrapText="1"/>
    </xf>
    <xf borderId="4" fillId="0" fontId="9" numFmtId="0" xfId="0" applyBorder="1" applyFont="1"/>
    <xf borderId="44" fillId="0" fontId="9" numFmtId="0" xfId="0" applyBorder="1" applyFont="1"/>
    <xf borderId="45" fillId="0" fontId="9" numFmtId="0" xfId="0" applyBorder="1" applyFont="1"/>
    <xf borderId="46" fillId="0" fontId="9" numFmtId="0" xfId="0" applyBorder="1" applyFont="1"/>
    <xf borderId="47" fillId="0" fontId="8" numFmtId="0" xfId="0" applyAlignment="1" applyBorder="1" applyFont="1">
      <alignment horizontal="left" shrinkToFit="0" vertical="top" wrapText="1"/>
    </xf>
    <xf borderId="48" fillId="0" fontId="9" numFmtId="0" xfId="0" applyBorder="1" applyFont="1"/>
    <xf borderId="7" fillId="0" fontId="5" numFmtId="0" xfId="0" applyAlignment="1" applyBorder="1" applyFont="1">
      <alignment horizontal="left" vertical="center"/>
    </xf>
    <xf borderId="49" fillId="0" fontId="9" numFmtId="0" xfId="0" applyBorder="1" applyFont="1"/>
    <xf borderId="50" fillId="0" fontId="8" numFmtId="0" xfId="0" applyAlignment="1" applyBorder="1" applyFont="1">
      <alignment horizontal="left" vertical="center"/>
    </xf>
    <xf borderId="51" fillId="0" fontId="9" numFmtId="0" xfId="0" applyBorder="1" applyFont="1"/>
    <xf borderId="52" fillId="0" fontId="9" numFmtId="0" xfId="0" applyBorder="1" applyFont="1"/>
    <xf borderId="53" fillId="0" fontId="8" numFmtId="0" xfId="0" applyAlignment="1" applyBorder="1" applyFont="1">
      <alignment horizontal="left" vertical="center"/>
    </xf>
    <xf borderId="54" fillId="0" fontId="9" numFmtId="0" xfId="0" applyBorder="1" applyFont="1"/>
    <xf borderId="55" fillId="0" fontId="9" numFmtId="0" xfId="0" applyBorder="1" applyFont="1"/>
    <xf borderId="56" fillId="0" fontId="8" numFmtId="0" xfId="0" applyAlignment="1" applyBorder="1" applyFont="1">
      <alignment horizontal="left" vertical="center"/>
    </xf>
    <xf borderId="57" fillId="0" fontId="9" numFmtId="0" xfId="0" applyBorder="1" applyFont="1"/>
    <xf borderId="0" fillId="0" fontId="8" numFmtId="0" xfId="0" applyAlignment="1" applyFont="1">
      <alignment horizontal="left" vertical="center"/>
    </xf>
    <xf borderId="0" fillId="0" fontId="5" numFmtId="0" xfId="0" applyFont="1"/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1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1" xfId="0" applyAlignment="1" applyFont="1" applyNumberFormat="1">
      <alignment horizontal="right" vertical="center"/>
    </xf>
    <xf borderId="1" fillId="3" fontId="17" numFmtId="171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8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9715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83820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86"/>
    <col customWidth="1" min="8" max="8" width="27.57"/>
    <col customWidth="1" min="9" max="9" width="20.43"/>
    <col customWidth="1" min="10" max="15" width="7.14"/>
    <col customWidth="1" min="16" max="18" width="7.57"/>
    <col customWidth="1" min="19" max="19" width="10.57"/>
    <col customWidth="1" min="20" max="20" width="11.43"/>
    <col customWidth="1" min="21" max="22" width="5.57"/>
    <col customWidth="1" min="23" max="23" width="12.0"/>
    <col customWidth="1" hidden="1" min="24" max="26" width="9.14"/>
    <col customWidth="1" hidden="1" min="27" max="27" width="7.86"/>
    <col customWidth="1" hidden="1" min="28" max="29" width="9.14"/>
    <col customWidth="1" hidden="1" min="30" max="30" width="0.14"/>
    <col customWidth="1" min="31" max="31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  <c r="AE1" s="1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  <c r="AE2" s="1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  <c r="AE3" s="1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  <c r="AE4" s="1"/>
    </row>
    <row r="5" ht="12.75" customHeight="1">
      <c r="A5" s="10"/>
      <c r="B5" s="10"/>
      <c r="C5" s="11" t="s">
        <v>2</v>
      </c>
      <c r="D5" s="12" t="s">
        <v>3</v>
      </c>
      <c r="I5" s="11" t="s">
        <v>4</v>
      </c>
      <c r="J5" s="12" t="s">
        <v>5</v>
      </c>
      <c r="N5" s="11" t="s">
        <v>6</v>
      </c>
      <c r="O5" s="13" t="s">
        <v>7</v>
      </c>
      <c r="S5" s="11" t="s">
        <v>8</v>
      </c>
      <c r="T5" s="14">
        <v>44898.0</v>
      </c>
      <c r="U5" s="15" t="s">
        <v>9</v>
      </c>
      <c r="V5" s="16">
        <v>1.0</v>
      </c>
      <c r="W5" s="10"/>
      <c r="X5" s="10"/>
      <c r="Y5" s="10"/>
      <c r="Z5" s="10"/>
      <c r="AA5" s="10"/>
      <c r="AB5" s="10"/>
      <c r="AC5" s="17"/>
      <c r="AD5" s="17"/>
      <c r="AE5" s="10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8" t="s">
        <v>10</v>
      </c>
      <c r="AC6" s="18" t="s">
        <v>10</v>
      </c>
      <c r="AD6" s="18" t="s">
        <v>10</v>
      </c>
      <c r="AE6" s="1"/>
    </row>
    <row r="7" ht="12.75" customHeight="1">
      <c r="A7" s="2"/>
      <c r="B7" s="19" t="s">
        <v>11</v>
      </c>
      <c r="C7" s="20" t="s">
        <v>12</v>
      </c>
      <c r="D7" s="20" t="s">
        <v>13</v>
      </c>
      <c r="E7" s="21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2"/>
      <c r="K7" s="23" t="s">
        <v>19</v>
      </c>
      <c r="L7" s="20"/>
      <c r="M7" s="20"/>
      <c r="N7" s="24" t="s">
        <v>20</v>
      </c>
      <c r="O7" s="20"/>
      <c r="P7" s="25" t="s">
        <v>21</v>
      </c>
      <c r="Q7" s="20"/>
      <c r="R7" s="20" t="s">
        <v>22</v>
      </c>
      <c r="S7" s="26" t="s">
        <v>23</v>
      </c>
      <c r="T7" s="27" t="s">
        <v>23</v>
      </c>
      <c r="U7" s="26" t="s">
        <v>24</v>
      </c>
      <c r="V7" s="26" t="s">
        <v>25</v>
      </c>
      <c r="W7" s="26" t="s">
        <v>26</v>
      </c>
      <c r="X7" s="6"/>
      <c r="Y7" s="2"/>
      <c r="Z7" s="2"/>
      <c r="AA7" s="2"/>
      <c r="AB7" s="28" t="s">
        <v>27</v>
      </c>
      <c r="AC7" s="28" t="s">
        <v>27</v>
      </c>
      <c r="AD7" s="28" t="s">
        <v>27</v>
      </c>
      <c r="AE7" s="2"/>
    </row>
    <row r="8" ht="12.75" customHeight="1">
      <c r="A8" s="2"/>
      <c r="B8" s="29"/>
      <c r="C8" s="30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2">
        <v>2.0</v>
      </c>
      <c r="L8" s="33">
        <v>3.0</v>
      </c>
      <c r="M8" s="33">
        <v>1.0</v>
      </c>
      <c r="N8" s="32">
        <v>2.0</v>
      </c>
      <c r="O8" s="33">
        <v>3.0</v>
      </c>
      <c r="P8" s="34" t="s">
        <v>33</v>
      </c>
      <c r="Q8" s="30"/>
      <c r="R8" s="30" t="s">
        <v>34</v>
      </c>
      <c r="S8" s="35"/>
      <c r="T8" s="35" t="s">
        <v>35</v>
      </c>
      <c r="U8" s="35"/>
      <c r="V8" s="35"/>
      <c r="W8" s="35"/>
      <c r="X8" s="2"/>
      <c r="Y8" s="2" t="s">
        <v>36</v>
      </c>
      <c r="Z8" s="2" t="s">
        <v>37</v>
      </c>
      <c r="AA8" s="6" t="s">
        <v>35</v>
      </c>
      <c r="AB8" s="28" t="s">
        <v>38</v>
      </c>
      <c r="AC8" s="28" t="s">
        <v>39</v>
      </c>
      <c r="AD8" s="28" t="s">
        <v>40</v>
      </c>
      <c r="AE8" s="2"/>
    </row>
    <row r="9" ht="19.5" customHeight="1">
      <c r="A9" s="36"/>
      <c r="B9" s="37"/>
      <c r="C9" s="38"/>
      <c r="D9" s="39"/>
      <c r="E9" s="40"/>
      <c r="F9" s="41"/>
      <c r="G9" s="42"/>
      <c r="H9" s="43"/>
      <c r="I9" s="43"/>
      <c r="J9" s="44"/>
      <c r="K9" s="44"/>
      <c r="L9" s="44"/>
      <c r="M9" s="44"/>
      <c r="N9" s="44"/>
      <c r="O9" s="44"/>
      <c r="P9" s="45">
        <f t="shared" ref="P9:P24" si="1">IF(MAX(J9:L9)&lt;0,0,TRUNC(MAX(J9:L9)/1)*1)</f>
        <v>0</v>
      </c>
      <c r="Q9" s="45">
        <f t="shared" ref="Q9:Q24" si="2">IF(MAX(M9:O9)&lt;0,0,TRUNC(MAX(M9:O9)/1)*1)</f>
        <v>0</v>
      </c>
      <c r="R9" s="45">
        <f t="shared" ref="R9:R24" si="3">IF(P9=0,0,IF(Q9=0,0,SUM(P9:Q9)))</f>
        <v>0</v>
      </c>
      <c r="S9" s="46" t="str">
        <f t="shared" ref="S9:S24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/>
      </c>
      <c r="T9" s="46" t="str">
        <f t="shared" ref="T9:T24" si="5">IF(AA9=1,S9*AD9,"")</f>
        <v/>
      </c>
      <c r="U9" s="42"/>
      <c r="V9" s="40"/>
      <c r="W9" s="47" t="str">
        <f t="shared" ref="W9:W24" si="6">IF(R9="","",IF(D9="","",IF((Y9="k"),IF(D9&gt;153.655,1,IF(D9&lt;28,10^(0.783497476*LOG10(28/153.655)^2),10^(0.783497476*LOG10(D9/153.655)^2))),IF(D9&gt;175.508,1,IF(D9&lt;32,10^(0.75194503*LOG10(32/175.508)^2),10^(0.75194503*LOG10(D9/175.508)^2))))))</f>
        <v/>
      </c>
      <c r="X9" s="48">
        <f>T5</f>
        <v>44898</v>
      </c>
      <c r="Y9" s="2" t="b">
        <f t="shared" ref="Y9:Y24" si="7">IF(ISNUMBER(FIND("M",E9)),"m",IF(ISNUMBER(FIND("K",E9)),"k"))</f>
        <v>0</v>
      </c>
      <c r="Z9" s="49">
        <f t="shared" ref="Z9:Z24" si="8">IF(OR(F9="",X9=""),0,(YEAR(X9)-YEAR(F9)))</f>
        <v>0</v>
      </c>
      <c r="AA9" s="50">
        <f t="shared" ref="AA9:AA24" si="9">IF(Z9&gt;34,1,0)</f>
        <v>0</v>
      </c>
      <c r="AB9" s="36" t="b">
        <f>IF(AA9=1,LOOKUP(Z9,'Meltzer-Faber'!A3:A63,'Meltzer-Faber'!B3:B63))</f>
        <v>0</v>
      </c>
      <c r="AC9" s="51" t="b">
        <f>IF(AA9=1,LOOKUP(Z9,'Meltzer-Faber'!A3:A63,'Meltzer-Faber'!C3:C63))</f>
        <v>0</v>
      </c>
      <c r="AD9" s="51" t="str">
        <f t="shared" ref="AD9:AD24" si="10">IF(Y9="m",AB9,IF(Y9="k",AC9,""))</f>
        <v/>
      </c>
      <c r="AE9" s="36"/>
    </row>
    <row r="10" ht="19.5" customHeight="1">
      <c r="A10" s="36"/>
      <c r="B10" s="52">
        <v>2008008.0</v>
      </c>
      <c r="C10" s="53" t="s">
        <v>41</v>
      </c>
      <c r="D10" s="54">
        <v>51.9</v>
      </c>
      <c r="E10" s="40" t="s">
        <v>42</v>
      </c>
      <c r="F10" s="55">
        <v>39461.0</v>
      </c>
      <c r="G10" s="56">
        <v>1.0</v>
      </c>
      <c r="H10" s="57" t="s">
        <v>43</v>
      </c>
      <c r="I10" s="57" t="s">
        <v>5</v>
      </c>
      <c r="J10" s="58">
        <v>-31.0</v>
      </c>
      <c r="K10" s="59">
        <v>31.0</v>
      </c>
      <c r="L10" s="59">
        <v>33.0</v>
      </c>
      <c r="M10" s="58">
        <v>37.0</v>
      </c>
      <c r="N10" s="60">
        <v>39.0</v>
      </c>
      <c r="O10" s="61">
        <v>41.0</v>
      </c>
      <c r="P10" s="62">
        <f t="shared" si="1"/>
        <v>33</v>
      </c>
      <c r="Q10" s="62">
        <f t="shared" si="2"/>
        <v>41</v>
      </c>
      <c r="R10" s="62">
        <f t="shared" si="3"/>
        <v>74</v>
      </c>
      <c r="S10" s="63">
        <f t="shared" si="4"/>
        <v>110.4901769</v>
      </c>
      <c r="T10" s="63" t="str">
        <f t="shared" si="5"/>
        <v/>
      </c>
      <c r="U10" s="64"/>
      <c r="V10" s="65"/>
      <c r="W10" s="66">
        <f t="shared" si="6"/>
        <v>1.493110499</v>
      </c>
      <c r="X10" s="48">
        <f>T5</f>
        <v>44898</v>
      </c>
      <c r="Y10" s="2" t="str">
        <f t="shared" si="7"/>
        <v>k</v>
      </c>
      <c r="Z10" s="49">
        <f t="shared" si="8"/>
        <v>14</v>
      </c>
      <c r="AA10" s="67">
        <f t="shared" si="9"/>
        <v>0</v>
      </c>
      <c r="AB10" s="36" t="b">
        <f>IF(AA10=1,LOOKUP(Z10,'Meltzer-Faber'!A3:A63,'Meltzer-Faber'!B3:B63))</f>
        <v>0</v>
      </c>
      <c r="AC10" s="51" t="b">
        <f>IF(AA10=1,LOOKUP(Z10,'Meltzer-Faber'!A3:A63,'Meltzer-Faber'!C3:C63))</f>
        <v>0</v>
      </c>
      <c r="AD10" s="51" t="b">
        <f t="shared" si="10"/>
        <v>0</v>
      </c>
      <c r="AE10" s="36"/>
    </row>
    <row r="11" ht="19.5" customHeight="1">
      <c r="A11" s="36"/>
      <c r="B11" s="52">
        <v>1994001.0</v>
      </c>
      <c r="C11" s="53" t="s">
        <v>44</v>
      </c>
      <c r="D11" s="54">
        <v>79.9</v>
      </c>
      <c r="E11" s="40" t="s">
        <v>45</v>
      </c>
      <c r="F11" s="55">
        <v>34566.0</v>
      </c>
      <c r="G11" s="56">
        <v>2.0</v>
      </c>
      <c r="H11" s="57" t="s">
        <v>46</v>
      </c>
      <c r="I11" s="57" t="s">
        <v>5</v>
      </c>
      <c r="J11" s="58">
        <v>-58.0</v>
      </c>
      <c r="K11" s="59">
        <v>58.0</v>
      </c>
      <c r="L11" s="59">
        <v>-60.0</v>
      </c>
      <c r="M11" s="58">
        <v>72.0</v>
      </c>
      <c r="N11" s="60">
        <v>-76.0</v>
      </c>
      <c r="O11" s="61">
        <v>-76.0</v>
      </c>
      <c r="P11" s="62">
        <f t="shared" si="1"/>
        <v>58</v>
      </c>
      <c r="Q11" s="62">
        <f t="shared" si="2"/>
        <v>72</v>
      </c>
      <c r="R11" s="62">
        <f t="shared" si="3"/>
        <v>130</v>
      </c>
      <c r="S11" s="63">
        <f t="shared" si="4"/>
        <v>150.3616518</v>
      </c>
      <c r="T11" s="63" t="str">
        <f t="shared" si="5"/>
        <v/>
      </c>
      <c r="U11" s="64"/>
      <c r="V11" s="65"/>
      <c r="W11" s="66">
        <f t="shared" si="6"/>
        <v>1.156628091</v>
      </c>
      <c r="X11" s="48">
        <f>T5</f>
        <v>44898</v>
      </c>
      <c r="Y11" s="2" t="str">
        <f t="shared" si="7"/>
        <v>k</v>
      </c>
      <c r="Z11" s="49">
        <f t="shared" si="8"/>
        <v>28</v>
      </c>
      <c r="AA11" s="50">
        <f t="shared" si="9"/>
        <v>0</v>
      </c>
      <c r="AB11" s="36" t="b">
        <f>IF(AA11=1,LOOKUP(Z11,'Meltzer-Faber'!A3:A63,'Meltzer-Faber'!B3:B63))</f>
        <v>0</v>
      </c>
      <c r="AC11" s="51" t="b">
        <f>IF(AA11=1,LOOKUP(Z11,'Meltzer-Faber'!A3:A63,'Meltzer-Faber'!C3:C63))</f>
        <v>0</v>
      </c>
      <c r="AD11" s="51" t="b">
        <f t="shared" si="10"/>
        <v>0</v>
      </c>
      <c r="AE11" s="36"/>
    </row>
    <row r="12" ht="19.5" customHeight="1">
      <c r="A12" s="36"/>
      <c r="B12" s="52">
        <v>1945001.0</v>
      </c>
      <c r="C12" s="53" t="s">
        <v>47</v>
      </c>
      <c r="D12" s="54">
        <v>93.6</v>
      </c>
      <c r="E12" s="40" t="s">
        <v>48</v>
      </c>
      <c r="F12" s="55">
        <v>16697.0</v>
      </c>
      <c r="G12" s="56">
        <v>3.0</v>
      </c>
      <c r="H12" s="57" t="s">
        <v>49</v>
      </c>
      <c r="I12" s="57" t="s">
        <v>5</v>
      </c>
      <c r="J12" s="58">
        <v>35.0</v>
      </c>
      <c r="K12" s="59">
        <v>40.0</v>
      </c>
      <c r="L12" s="59">
        <v>45.0</v>
      </c>
      <c r="M12" s="58">
        <v>50.0</v>
      </c>
      <c r="N12" s="68">
        <v>55.0</v>
      </c>
      <c r="O12" s="61">
        <v>60.0</v>
      </c>
      <c r="P12" s="62">
        <f t="shared" si="1"/>
        <v>45</v>
      </c>
      <c r="Q12" s="62">
        <f t="shared" si="2"/>
        <v>60</v>
      </c>
      <c r="R12" s="62">
        <f t="shared" si="3"/>
        <v>105</v>
      </c>
      <c r="S12" s="63">
        <f t="shared" si="4"/>
        <v>119.4647175</v>
      </c>
      <c r="T12" s="63">
        <f t="shared" si="5"/>
        <v>269.392938</v>
      </c>
      <c r="U12" s="64"/>
      <c r="V12" s="65" t="s">
        <v>50</v>
      </c>
      <c r="W12" s="66">
        <f t="shared" si="6"/>
        <v>1.137759214</v>
      </c>
      <c r="X12" s="48">
        <f>T5</f>
        <v>44898</v>
      </c>
      <c r="Y12" s="2" t="str">
        <f t="shared" si="7"/>
        <v>m</v>
      </c>
      <c r="Z12" s="49">
        <f t="shared" si="8"/>
        <v>77</v>
      </c>
      <c r="AA12" s="50">
        <f t="shared" si="9"/>
        <v>1</v>
      </c>
      <c r="AB12" s="69">
        <f>IF(AA12=1,LOOKUP(Z12,'Meltzer-Faber'!A3:A63,'Meltzer-Faber'!B3:B63))</f>
        <v>2.255</v>
      </c>
      <c r="AC12" s="70">
        <f>IF(AA12=1,LOOKUP(Z12,'Meltzer-Faber'!A3:A63,'Meltzer-Faber'!C3:C63))</f>
        <v>2.465</v>
      </c>
      <c r="AD12" s="70">
        <f t="shared" si="10"/>
        <v>2.255</v>
      </c>
      <c r="AE12" s="36"/>
    </row>
    <row r="13" ht="19.5" customHeight="1">
      <c r="A13" s="36"/>
      <c r="B13" s="52">
        <v>1992001.0</v>
      </c>
      <c r="C13" s="53" t="s">
        <v>44</v>
      </c>
      <c r="D13" s="71">
        <v>77.6</v>
      </c>
      <c r="E13" s="40" t="s">
        <v>51</v>
      </c>
      <c r="F13" s="72">
        <v>33954.0</v>
      </c>
      <c r="G13" s="64">
        <v>4.0</v>
      </c>
      <c r="H13" s="73" t="s">
        <v>52</v>
      </c>
      <c r="I13" s="73" t="s">
        <v>5</v>
      </c>
      <c r="J13" s="74">
        <v>70.0</v>
      </c>
      <c r="K13" s="74">
        <v>-75.0</v>
      </c>
      <c r="L13" s="74">
        <v>-75.0</v>
      </c>
      <c r="M13" s="74">
        <v>95.0</v>
      </c>
      <c r="N13" s="74">
        <v>-100.0</v>
      </c>
      <c r="O13" s="74">
        <v>100.0</v>
      </c>
      <c r="P13" s="62">
        <f t="shared" si="1"/>
        <v>70</v>
      </c>
      <c r="Q13" s="62">
        <f t="shared" si="2"/>
        <v>100</v>
      </c>
      <c r="R13" s="62">
        <f t="shared" si="3"/>
        <v>170</v>
      </c>
      <c r="S13" s="63">
        <f t="shared" si="4"/>
        <v>211.3058378</v>
      </c>
      <c r="T13" s="63" t="str">
        <f t="shared" si="5"/>
        <v/>
      </c>
      <c r="U13" s="64"/>
      <c r="V13" s="65" t="s">
        <v>50</v>
      </c>
      <c r="W13" s="66">
        <f t="shared" si="6"/>
        <v>1.242975516</v>
      </c>
      <c r="X13" s="48">
        <f>T5</f>
        <v>44898</v>
      </c>
      <c r="Y13" s="2" t="str">
        <f t="shared" si="7"/>
        <v>m</v>
      </c>
      <c r="Z13" s="49">
        <f t="shared" si="8"/>
        <v>30</v>
      </c>
      <c r="AA13" s="50">
        <f t="shared" si="9"/>
        <v>0</v>
      </c>
      <c r="AB13" s="36" t="b">
        <f>IF(AA13=1,LOOKUP(Z13,'Meltzer-Faber'!A3:A63,'Meltzer-Faber'!B3:B63))</f>
        <v>0</v>
      </c>
      <c r="AC13" s="51" t="b">
        <f>IF(AA13=1,LOOKUP(Z13,'Meltzer-Faber'!A3:A63,'Meltzer-Faber'!C3:C63))</f>
        <v>0</v>
      </c>
      <c r="AD13" s="51" t="b">
        <f t="shared" si="10"/>
        <v>0</v>
      </c>
      <c r="AE13" s="36"/>
    </row>
    <row r="14" ht="19.5" customHeight="1">
      <c r="A14" s="36"/>
      <c r="B14" s="52">
        <v>1984002.0</v>
      </c>
      <c r="C14" s="53" t="s">
        <v>53</v>
      </c>
      <c r="D14" s="71">
        <v>108.9</v>
      </c>
      <c r="E14" s="40" t="s">
        <v>54</v>
      </c>
      <c r="F14" s="72">
        <v>30945.0</v>
      </c>
      <c r="G14" s="64">
        <v>5.0</v>
      </c>
      <c r="H14" s="73" t="s">
        <v>55</v>
      </c>
      <c r="I14" s="73" t="s">
        <v>5</v>
      </c>
      <c r="J14" s="74">
        <v>70.0</v>
      </c>
      <c r="K14" s="74">
        <v>75.0</v>
      </c>
      <c r="L14" s="74">
        <v>80.0</v>
      </c>
      <c r="M14" s="74">
        <v>90.0</v>
      </c>
      <c r="N14" s="74">
        <v>95.0</v>
      </c>
      <c r="O14" s="74">
        <v>100.0</v>
      </c>
      <c r="P14" s="62">
        <f t="shared" si="1"/>
        <v>80</v>
      </c>
      <c r="Q14" s="62">
        <f t="shared" si="2"/>
        <v>100</v>
      </c>
      <c r="R14" s="62">
        <f t="shared" si="3"/>
        <v>180</v>
      </c>
      <c r="S14" s="63">
        <f t="shared" si="4"/>
        <v>193.8993731</v>
      </c>
      <c r="T14" s="63">
        <f t="shared" si="5"/>
        <v>215.0344047</v>
      </c>
      <c r="U14" s="64"/>
      <c r="V14" s="65" t="s">
        <v>50</v>
      </c>
      <c r="W14" s="66">
        <f t="shared" si="6"/>
        <v>1.077218739</v>
      </c>
      <c r="X14" s="48">
        <f>T5</f>
        <v>44898</v>
      </c>
      <c r="Y14" s="2" t="str">
        <f t="shared" si="7"/>
        <v>m</v>
      </c>
      <c r="Z14" s="49">
        <f t="shared" si="8"/>
        <v>38</v>
      </c>
      <c r="AA14" s="50">
        <f t="shared" si="9"/>
        <v>1</v>
      </c>
      <c r="AB14" s="69">
        <f>IF(AA14=1,LOOKUP(Z14,'Meltzer-Faber'!A3:A63,'Meltzer-Faber'!B3:B63))</f>
        <v>1.109</v>
      </c>
      <c r="AC14" s="70">
        <f>IF(AA14=1,LOOKUP(Z14,'Meltzer-Faber'!A3:A63,'Meltzer-Faber'!C3:C63))</f>
        <v>1.11</v>
      </c>
      <c r="AD14" s="70">
        <f t="shared" si="10"/>
        <v>1.109</v>
      </c>
      <c r="AE14" s="36"/>
    </row>
    <row r="15" ht="19.5" customHeight="1">
      <c r="A15" s="36"/>
      <c r="B15" s="52"/>
      <c r="C15" s="38"/>
      <c r="D15" s="71"/>
      <c r="E15" s="40"/>
      <c r="F15" s="72"/>
      <c r="G15" s="64"/>
      <c r="H15" s="73"/>
      <c r="I15" s="73"/>
      <c r="J15" s="74"/>
      <c r="K15" s="74"/>
      <c r="L15" s="74"/>
      <c r="M15" s="74"/>
      <c r="N15" s="74"/>
      <c r="O15" s="74"/>
      <c r="P15" s="62">
        <f t="shared" si="1"/>
        <v>0</v>
      </c>
      <c r="Q15" s="62">
        <f t="shared" si="2"/>
        <v>0</v>
      </c>
      <c r="R15" s="62">
        <f t="shared" si="3"/>
        <v>0</v>
      </c>
      <c r="S15" s="63" t="str">
        <f t="shared" si="4"/>
        <v/>
      </c>
      <c r="T15" s="63" t="str">
        <f t="shared" si="5"/>
        <v/>
      </c>
      <c r="U15" s="64"/>
      <c r="V15" s="65"/>
      <c r="W15" s="66" t="str">
        <f t="shared" si="6"/>
        <v/>
      </c>
      <c r="X15" s="48">
        <f>T5</f>
        <v>44898</v>
      </c>
      <c r="Y15" s="2" t="b">
        <f t="shared" si="7"/>
        <v>0</v>
      </c>
      <c r="Z15" s="49">
        <f t="shared" si="8"/>
        <v>0</v>
      </c>
      <c r="AA15" s="50">
        <f t="shared" si="9"/>
        <v>0</v>
      </c>
      <c r="AB15" s="36" t="b">
        <f>IF(AA15=1,LOOKUP(Z15,'Meltzer-Faber'!A3:A63,'Meltzer-Faber'!B3:B63))</f>
        <v>0</v>
      </c>
      <c r="AC15" s="51" t="b">
        <f>IF(AA15=1,LOOKUP(Z15,'Meltzer-Faber'!A3:A63,'Meltzer-Faber'!C3:C63))</f>
        <v>0</v>
      </c>
      <c r="AD15" s="51" t="str">
        <f t="shared" si="10"/>
        <v/>
      </c>
      <c r="AE15" s="36"/>
    </row>
    <row r="16" ht="19.5" customHeight="1">
      <c r="A16" s="36"/>
      <c r="B16" s="52"/>
      <c r="C16" s="38"/>
      <c r="D16" s="71"/>
      <c r="E16" s="40"/>
      <c r="F16" s="72"/>
      <c r="G16" s="64"/>
      <c r="H16" s="73"/>
      <c r="I16" s="73"/>
      <c r="J16" s="74"/>
      <c r="K16" s="74"/>
      <c r="L16" s="74"/>
      <c r="M16" s="74"/>
      <c r="N16" s="74"/>
      <c r="O16" s="74"/>
      <c r="P16" s="62">
        <f t="shared" si="1"/>
        <v>0</v>
      </c>
      <c r="Q16" s="62">
        <f t="shared" si="2"/>
        <v>0</v>
      </c>
      <c r="R16" s="62">
        <f t="shared" si="3"/>
        <v>0</v>
      </c>
      <c r="S16" s="63" t="str">
        <f t="shared" si="4"/>
        <v/>
      </c>
      <c r="T16" s="63" t="str">
        <f t="shared" si="5"/>
        <v/>
      </c>
      <c r="U16" s="64"/>
      <c r="V16" s="65"/>
      <c r="W16" s="66" t="str">
        <f t="shared" si="6"/>
        <v/>
      </c>
      <c r="X16" s="48">
        <f>T5</f>
        <v>44898</v>
      </c>
      <c r="Y16" s="2" t="b">
        <f t="shared" si="7"/>
        <v>0</v>
      </c>
      <c r="Z16" s="49">
        <f t="shared" si="8"/>
        <v>0</v>
      </c>
      <c r="AA16" s="50">
        <f t="shared" si="9"/>
        <v>0</v>
      </c>
      <c r="AB16" s="36" t="b">
        <f>IF(AA16=1,LOOKUP(Z16,'Meltzer-Faber'!A3:A63,'Meltzer-Faber'!B3:B63))</f>
        <v>0</v>
      </c>
      <c r="AC16" s="51" t="b">
        <f>IF(AA16=1,LOOKUP(Z16,'Meltzer-Faber'!A3:A63,'Meltzer-Faber'!C3:C63))</f>
        <v>0</v>
      </c>
      <c r="AD16" s="51" t="str">
        <f t="shared" si="10"/>
        <v/>
      </c>
      <c r="AE16" s="36"/>
    </row>
    <row r="17" ht="19.5" customHeight="1">
      <c r="A17" s="36"/>
      <c r="B17" s="52"/>
      <c r="C17" s="38"/>
      <c r="D17" s="71"/>
      <c r="E17" s="40"/>
      <c r="F17" s="72"/>
      <c r="G17" s="64"/>
      <c r="H17" s="73"/>
      <c r="I17" s="73"/>
      <c r="J17" s="74"/>
      <c r="K17" s="74"/>
      <c r="L17" s="74"/>
      <c r="M17" s="74"/>
      <c r="N17" s="74"/>
      <c r="O17" s="74"/>
      <c r="P17" s="62">
        <f t="shared" si="1"/>
        <v>0</v>
      </c>
      <c r="Q17" s="62">
        <f t="shared" si="2"/>
        <v>0</v>
      </c>
      <c r="R17" s="62">
        <f t="shared" si="3"/>
        <v>0</v>
      </c>
      <c r="S17" s="63" t="str">
        <f t="shared" si="4"/>
        <v/>
      </c>
      <c r="T17" s="63" t="str">
        <f t="shared" si="5"/>
        <v/>
      </c>
      <c r="U17" s="64"/>
      <c r="V17" s="65"/>
      <c r="W17" s="66" t="str">
        <f t="shared" si="6"/>
        <v/>
      </c>
      <c r="X17" s="48">
        <f>T5</f>
        <v>44898</v>
      </c>
      <c r="Y17" s="2" t="b">
        <f t="shared" si="7"/>
        <v>0</v>
      </c>
      <c r="Z17" s="49">
        <f t="shared" si="8"/>
        <v>0</v>
      </c>
      <c r="AA17" s="50">
        <f t="shared" si="9"/>
        <v>0</v>
      </c>
      <c r="AB17" s="36" t="b">
        <f>IF(AA17=1,LOOKUP(Z17,'Meltzer-Faber'!A3:A63,'Meltzer-Faber'!B3:B63))</f>
        <v>0</v>
      </c>
      <c r="AC17" s="51" t="b">
        <f>IF(AA17=1,LOOKUP(Z17,'Meltzer-Faber'!A3:A63,'Meltzer-Faber'!C3:C63))</f>
        <v>0</v>
      </c>
      <c r="AD17" s="51" t="str">
        <f t="shared" si="10"/>
        <v/>
      </c>
      <c r="AE17" s="36"/>
    </row>
    <row r="18" ht="19.5" customHeight="1">
      <c r="A18" s="36"/>
      <c r="B18" s="52"/>
      <c r="C18" s="38"/>
      <c r="D18" s="71"/>
      <c r="E18" s="40"/>
      <c r="F18" s="72"/>
      <c r="G18" s="64"/>
      <c r="H18" s="73"/>
      <c r="I18" s="73"/>
      <c r="J18" s="74"/>
      <c r="K18" s="74"/>
      <c r="L18" s="74"/>
      <c r="M18" s="74"/>
      <c r="N18" s="74"/>
      <c r="O18" s="74"/>
      <c r="P18" s="62">
        <f t="shared" si="1"/>
        <v>0</v>
      </c>
      <c r="Q18" s="62">
        <f t="shared" si="2"/>
        <v>0</v>
      </c>
      <c r="R18" s="62">
        <f t="shared" si="3"/>
        <v>0</v>
      </c>
      <c r="S18" s="63" t="str">
        <f t="shared" si="4"/>
        <v/>
      </c>
      <c r="T18" s="63" t="str">
        <f t="shared" si="5"/>
        <v/>
      </c>
      <c r="U18" s="64"/>
      <c r="V18" s="65" t="s">
        <v>50</v>
      </c>
      <c r="W18" s="66" t="str">
        <f t="shared" si="6"/>
        <v/>
      </c>
      <c r="X18" s="48">
        <f>T5</f>
        <v>44898</v>
      </c>
      <c r="Y18" s="2" t="b">
        <f t="shared" si="7"/>
        <v>0</v>
      </c>
      <c r="Z18" s="49">
        <f t="shared" si="8"/>
        <v>0</v>
      </c>
      <c r="AA18" s="50">
        <f t="shared" si="9"/>
        <v>0</v>
      </c>
      <c r="AB18" s="36" t="b">
        <f>IF(AA18=1,LOOKUP(Z18,'Meltzer-Faber'!A3:A63,'Meltzer-Faber'!B3:B63))</f>
        <v>0</v>
      </c>
      <c r="AC18" s="51" t="b">
        <f>IF(AA18=1,LOOKUP(Z18,'Meltzer-Faber'!A3:A63,'Meltzer-Faber'!C3:C63))</f>
        <v>0</v>
      </c>
      <c r="AD18" s="51" t="str">
        <f t="shared" si="10"/>
        <v/>
      </c>
      <c r="AE18" s="36"/>
    </row>
    <row r="19" ht="19.5" customHeight="1">
      <c r="A19" s="36"/>
      <c r="B19" s="52"/>
      <c r="C19" s="38"/>
      <c r="D19" s="71"/>
      <c r="E19" s="40"/>
      <c r="F19" s="72"/>
      <c r="G19" s="64"/>
      <c r="H19" s="73"/>
      <c r="I19" s="73"/>
      <c r="J19" s="74"/>
      <c r="K19" s="74"/>
      <c r="L19" s="74"/>
      <c r="M19" s="74"/>
      <c r="N19" s="74"/>
      <c r="O19" s="74"/>
      <c r="P19" s="62">
        <f t="shared" si="1"/>
        <v>0</v>
      </c>
      <c r="Q19" s="62">
        <f t="shared" si="2"/>
        <v>0</v>
      </c>
      <c r="R19" s="62">
        <f t="shared" si="3"/>
        <v>0</v>
      </c>
      <c r="S19" s="63" t="str">
        <f t="shared" si="4"/>
        <v/>
      </c>
      <c r="T19" s="63" t="str">
        <f t="shared" si="5"/>
        <v/>
      </c>
      <c r="U19" s="64"/>
      <c r="V19" s="65"/>
      <c r="W19" s="66" t="str">
        <f t="shared" si="6"/>
        <v/>
      </c>
      <c r="X19" s="48">
        <f>T5</f>
        <v>44898</v>
      </c>
      <c r="Y19" s="2" t="b">
        <f t="shared" si="7"/>
        <v>0</v>
      </c>
      <c r="Z19" s="49">
        <f t="shared" si="8"/>
        <v>0</v>
      </c>
      <c r="AA19" s="50">
        <f t="shared" si="9"/>
        <v>0</v>
      </c>
      <c r="AB19" s="36" t="b">
        <f>IF(AA19=1,LOOKUP(Z19,'Meltzer-Faber'!A3:A63,'Meltzer-Faber'!B3:B63))</f>
        <v>0</v>
      </c>
      <c r="AC19" s="51" t="b">
        <f>IF(AA19=1,LOOKUP(Z19,'Meltzer-Faber'!A3:A63,'Meltzer-Faber'!C3:C63))</f>
        <v>0</v>
      </c>
      <c r="AD19" s="51" t="str">
        <f t="shared" si="10"/>
        <v/>
      </c>
      <c r="AE19" s="36"/>
    </row>
    <row r="20" ht="19.5" customHeight="1">
      <c r="A20" s="36"/>
      <c r="B20" s="52"/>
      <c r="C20" s="38"/>
      <c r="D20" s="71"/>
      <c r="E20" s="40"/>
      <c r="F20" s="72"/>
      <c r="G20" s="64"/>
      <c r="H20" s="73"/>
      <c r="I20" s="73"/>
      <c r="J20" s="74"/>
      <c r="K20" s="74"/>
      <c r="L20" s="74"/>
      <c r="M20" s="74"/>
      <c r="N20" s="74"/>
      <c r="O20" s="74"/>
      <c r="P20" s="62">
        <f t="shared" si="1"/>
        <v>0</v>
      </c>
      <c r="Q20" s="62">
        <f t="shared" si="2"/>
        <v>0</v>
      </c>
      <c r="R20" s="62">
        <f t="shared" si="3"/>
        <v>0</v>
      </c>
      <c r="S20" s="63" t="str">
        <f t="shared" si="4"/>
        <v/>
      </c>
      <c r="T20" s="63" t="str">
        <f t="shared" si="5"/>
        <v/>
      </c>
      <c r="U20" s="64"/>
      <c r="V20" s="65"/>
      <c r="W20" s="66" t="str">
        <f t="shared" si="6"/>
        <v/>
      </c>
      <c r="X20" s="48">
        <f>T5</f>
        <v>44898</v>
      </c>
      <c r="Y20" s="2" t="b">
        <f t="shared" si="7"/>
        <v>0</v>
      </c>
      <c r="Z20" s="49">
        <f t="shared" si="8"/>
        <v>0</v>
      </c>
      <c r="AA20" s="50">
        <f t="shared" si="9"/>
        <v>0</v>
      </c>
      <c r="AB20" s="36" t="b">
        <f>IF(AA20=1,LOOKUP(Z20,'Meltzer-Faber'!A3:A63,'Meltzer-Faber'!B3:B63))</f>
        <v>0</v>
      </c>
      <c r="AC20" s="51" t="b">
        <f>IF(AA20=1,LOOKUP(Z20,'Meltzer-Faber'!A3:A63,'Meltzer-Faber'!C3:C63))</f>
        <v>0</v>
      </c>
      <c r="AD20" s="51" t="str">
        <f t="shared" si="10"/>
        <v/>
      </c>
      <c r="AE20" s="36"/>
    </row>
    <row r="21" ht="19.5" customHeight="1">
      <c r="A21" s="36"/>
      <c r="B21" s="52"/>
      <c r="C21" s="38"/>
      <c r="D21" s="71"/>
      <c r="E21" s="40"/>
      <c r="F21" s="72"/>
      <c r="G21" s="64"/>
      <c r="H21" s="73"/>
      <c r="I21" s="73"/>
      <c r="J21" s="74"/>
      <c r="K21" s="74"/>
      <c r="L21" s="74"/>
      <c r="M21" s="74"/>
      <c r="N21" s="74"/>
      <c r="O21" s="74"/>
      <c r="P21" s="62">
        <f t="shared" si="1"/>
        <v>0</v>
      </c>
      <c r="Q21" s="62">
        <f t="shared" si="2"/>
        <v>0</v>
      </c>
      <c r="R21" s="62">
        <f t="shared" si="3"/>
        <v>0</v>
      </c>
      <c r="S21" s="63" t="str">
        <f t="shared" si="4"/>
        <v/>
      </c>
      <c r="T21" s="63" t="str">
        <f t="shared" si="5"/>
        <v/>
      </c>
      <c r="U21" s="64"/>
      <c r="V21" s="65"/>
      <c r="W21" s="66" t="str">
        <f t="shared" si="6"/>
        <v/>
      </c>
      <c r="X21" s="48">
        <f>T5</f>
        <v>44898</v>
      </c>
      <c r="Y21" s="2" t="b">
        <f t="shared" si="7"/>
        <v>0</v>
      </c>
      <c r="Z21" s="49">
        <f t="shared" si="8"/>
        <v>0</v>
      </c>
      <c r="AA21" s="50">
        <f t="shared" si="9"/>
        <v>0</v>
      </c>
      <c r="AB21" s="36" t="b">
        <f>IF(AA21=1,LOOKUP(Z21,'Meltzer-Faber'!A3:A63,'Meltzer-Faber'!B3:B63))</f>
        <v>0</v>
      </c>
      <c r="AC21" s="51" t="b">
        <f>IF(AA21=1,LOOKUP(Z21,'Meltzer-Faber'!A3:A63,'Meltzer-Faber'!C3:C63))</f>
        <v>0</v>
      </c>
      <c r="AD21" s="51" t="str">
        <f t="shared" si="10"/>
        <v/>
      </c>
      <c r="AE21" s="36"/>
    </row>
    <row r="22" ht="19.5" customHeight="1">
      <c r="A22" s="36"/>
      <c r="B22" s="52"/>
      <c r="C22" s="38"/>
      <c r="D22" s="71"/>
      <c r="E22" s="40"/>
      <c r="F22" s="72"/>
      <c r="G22" s="64"/>
      <c r="H22" s="73"/>
      <c r="I22" s="73"/>
      <c r="J22" s="74"/>
      <c r="K22" s="74"/>
      <c r="L22" s="74"/>
      <c r="M22" s="74"/>
      <c r="N22" s="74"/>
      <c r="O22" s="74"/>
      <c r="P22" s="62">
        <f t="shared" si="1"/>
        <v>0</v>
      </c>
      <c r="Q22" s="62">
        <f t="shared" si="2"/>
        <v>0</v>
      </c>
      <c r="R22" s="62">
        <f t="shared" si="3"/>
        <v>0</v>
      </c>
      <c r="S22" s="63" t="str">
        <f t="shared" si="4"/>
        <v/>
      </c>
      <c r="T22" s="63" t="str">
        <f t="shared" si="5"/>
        <v/>
      </c>
      <c r="U22" s="64"/>
      <c r="V22" s="65"/>
      <c r="W22" s="66" t="str">
        <f t="shared" si="6"/>
        <v/>
      </c>
      <c r="X22" s="48">
        <f>T5</f>
        <v>44898</v>
      </c>
      <c r="Y22" s="2" t="b">
        <f t="shared" si="7"/>
        <v>0</v>
      </c>
      <c r="Z22" s="49">
        <f t="shared" si="8"/>
        <v>0</v>
      </c>
      <c r="AA22" s="50">
        <f t="shared" si="9"/>
        <v>0</v>
      </c>
      <c r="AB22" s="36" t="b">
        <f>IF(AA22=1,LOOKUP(Z22,'Meltzer-Faber'!A3:A63,'Meltzer-Faber'!B3:B63))</f>
        <v>0</v>
      </c>
      <c r="AC22" s="51" t="b">
        <f>IF(AA22=1,LOOKUP(Z22,'Meltzer-Faber'!A3:A63,'Meltzer-Faber'!C3:C63))</f>
        <v>0</v>
      </c>
      <c r="AD22" s="51" t="str">
        <f t="shared" si="10"/>
        <v/>
      </c>
      <c r="AE22" s="36"/>
    </row>
    <row r="23" ht="19.5" customHeight="1">
      <c r="A23" s="36"/>
      <c r="B23" s="52"/>
      <c r="C23" s="38"/>
      <c r="D23" s="71"/>
      <c r="E23" s="40"/>
      <c r="F23" s="72"/>
      <c r="G23" s="64"/>
      <c r="H23" s="73"/>
      <c r="I23" s="73"/>
      <c r="J23" s="74"/>
      <c r="K23" s="74"/>
      <c r="L23" s="74"/>
      <c r="M23" s="74"/>
      <c r="N23" s="74"/>
      <c r="O23" s="74"/>
      <c r="P23" s="62">
        <f t="shared" si="1"/>
        <v>0</v>
      </c>
      <c r="Q23" s="62">
        <f t="shared" si="2"/>
        <v>0</v>
      </c>
      <c r="R23" s="62">
        <f t="shared" si="3"/>
        <v>0</v>
      </c>
      <c r="S23" s="63" t="str">
        <f t="shared" si="4"/>
        <v/>
      </c>
      <c r="T23" s="63" t="str">
        <f t="shared" si="5"/>
        <v/>
      </c>
      <c r="U23" s="64"/>
      <c r="V23" s="65"/>
      <c r="W23" s="66" t="str">
        <f t="shared" si="6"/>
        <v/>
      </c>
      <c r="X23" s="48">
        <f>T5</f>
        <v>44898</v>
      </c>
      <c r="Y23" s="2" t="b">
        <f t="shared" si="7"/>
        <v>0</v>
      </c>
      <c r="Z23" s="49">
        <f t="shared" si="8"/>
        <v>0</v>
      </c>
      <c r="AA23" s="50">
        <f t="shared" si="9"/>
        <v>0</v>
      </c>
      <c r="AB23" s="36" t="b">
        <f>IF(AA23=1,LOOKUP(Z23,'Meltzer-Faber'!A3:A63,'Meltzer-Faber'!B3:B63))</f>
        <v>0</v>
      </c>
      <c r="AC23" s="51" t="b">
        <f>IF(AA23=1,LOOKUP(Z23,'Meltzer-Faber'!A3:A63,'Meltzer-Faber'!C3:C63))</f>
        <v>0</v>
      </c>
      <c r="AD23" s="51" t="str">
        <f t="shared" si="10"/>
        <v/>
      </c>
      <c r="AE23" s="36"/>
    </row>
    <row r="24" ht="19.5" customHeight="1">
      <c r="A24" s="36"/>
      <c r="B24" s="75"/>
      <c r="C24" s="76"/>
      <c r="D24" s="77"/>
      <c r="E24" s="40"/>
      <c r="F24" s="78"/>
      <c r="G24" s="79"/>
      <c r="H24" s="80"/>
      <c r="I24" s="80"/>
      <c r="J24" s="81"/>
      <c r="K24" s="81"/>
      <c r="L24" s="81"/>
      <c r="M24" s="81"/>
      <c r="N24" s="81"/>
      <c r="O24" s="81"/>
      <c r="P24" s="82">
        <f t="shared" si="1"/>
        <v>0</v>
      </c>
      <c r="Q24" s="82">
        <f t="shared" si="2"/>
        <v>0</v>
      </c>
      <c r="R24" s="82">
        <f t="shared" si="3"/>
        <v>0</v>
      </c>
      <c r="S24" s="83" t="str">
        <f t="shared" si="4"/>
        <v/>
      </c>
      <c r="T24" s="83" t="str">
        <f t="shared" si="5"/>
        <v/>
      </c>
      <c r="U24" s="79"/>
      <c r="V24" s="84"/>
      <c r="W24" s="85" t="str">
        <f t="shared" si="6"/>
        <v/>
      </c>
      <c r="X24" s="48">
        <f>T5</f>
        <v>44898</v>
      </c>
      <c r="Y24" s="2" t="b">
        <f t="shared" si="7"/>
        <v>0</v>
      </c>
      <c r="Z24" s="49">
        <f t="shared" si="8"/>
        <v>0</v>
      </c>
      <c r="AA24" s="50">
        <f t="shared" si="9"/>
        <v>0</v>
      </c>
      <c r="AB24" s="36" t="b">
        <f>IF(AA24=1,LOOKUP(Z24,'Meltzer-Faber'!A3:A63,'Meltzer-Faber'!B3:B63))</f>
        <v>0</v>
      </c>
      <c r="AC24" s="51" t="b">
        <f>IF(AA24=1,LOOKUP(Z24,'Meltzer-Faber'!A3:A63,'Meltzer-Faber'!C3:C63))</f>
        <v>0</v>
      </c>
      <c r="AD24" s="51" t="str">
        <f t="shared" si="10"/>
        <v/>
      </c>
      <c r="AE24" s="36"/>
    </row>
    <row r="25" ht="18.75" customHeight="1">
      <c r="A25" s="86"/>
      <c r="B25" s="86"/>
      <c r="C25" s="86"/>
      <c r="D25" s="87"/>
      <c r="E25" s="88"/>
      <c r="F25" s="89"/>
      <c r="G25" s="89"/>
      <c r="H25" s="86"/>
      <c r="I25" s="86"/>
      <c r="J25" s="90"/>
      <c r="K25" s="91"/>
      <c r="L25" s="90"/>
      <c r="M25" s="90" t="s">
        <v>50</v>
      </c>
      <c r="N25" s="90"/>
      <c r="O25" s="90"/>
      <c r="P25" s="88"/>
      <c r="Q25" s="88"/>
      <c r="R25" s="88"/>
      <c r="S25" s="92"/>
      <c r="T25" s="92"/>
      <c r="U25" s="92"/>
      <c r="V25" s="92"/>
      <c r="W25" s="89"/>
      <c r="X25" s="2"/>
      <c r="Y25" s="93"/>
      <c r="Z25" s="49">
        <f>(YEAR(X25)-YEAR(F25))</f>
        <v>0</v>
      </c>
      <c r="AA25" s="50">
        <f>IF(Z27&gt;34,1,0)</f>
        <v>0</v>
      </c>
      <c r="AB25" s="86"/>
      <c r="AC25" s="89"/>
      <c r="AD25" s="89"/>
      <c r="AE25" s="86"/>
    </row>
    <row r="26" ht="21.0" customHeight="1">
      <c r="A26" s="86"/>
      <c r="B26" s="86"/>
      <c r="C26" s="86"/>
      <c r="D26" s="87"/>
      <c r="E26" s="88"/>
      <c r="F26" s="89"/>
      <c r="G26" s="89"/>
      <c r="H26" s="86"/>
      <c r="I26" s="86"/>
      <c r="J26" s="90"/>
      <c r="K26" s="91"/>
      <c r="L26" s="90"/>
      <c r="M26" s="90"/>
      <c r="N26" s="90"/>
      <c r="O26" s="90"/>
      <c r="P26" s="88"/>
      <c r="Q26" s="88"/>
      <c r="R26" s="88"/>
      <c r="S26" s="92"/>
      <c r="T26" s="92"/>
      <c r="U26" s="92"/>
      <c r="V26" s="92"/>
      <c r="W26" s="89"/>
      <c r="X26" s="2"/>
      <c r="Y26" s="93"/>
      <c r="Z26" s="49"/>
      <c r="AA26" s="50"/>
      <c r="AB26" s="86"/>
      <c r="AC26" s="89"/>
      <c r="AD26" s="89"/>
      <c r="AE26" s="86"/>
    </row>
    <row r="27" ht="22.5" customHeight="1">
      <c r="A27" s="1"/>
      <c r="B27" s="94" t="s">
        <v>56</v>
      </c>
      <c r="C27" s="95"/>
      <c r="D27" s="96" t="s">
        <v>11</v>
      </c>
      <c r="E27" s="95"/>
      <c r="F27" s="96" t="s">
        <v>17</v>
      </c>
      <c r="G27" s="97"/>
      <c r="H27" s="98"/>
      <c r="I27" s="8"/>
      <c r="J27" s="99" t="s">
        <v>56</v>
      </c>
      <c r="K27" s="100"/>
      <c r="L27" s="101"/>
      <c r="M27" s="102" t="s">
        <v>11</v>
      </c>
      <c r="N27" s="101"/>
      <c r="O27" s="102" t="s">
        <v>17</v>
      </c>
      <c r="P27" s="100"/>
      <c r="Q27" s="100"/>
      <c r="R27" s="100"/>
      <c r="S27" s="103"/>
      <c r="T27" s="104"/>
      <c r="U27" s="105" t="s">
        <v>57</v>
      </c>
      <c r="V27" s="106"/>
      <c r="W27" s="106"/>
      <c r="X27" s="106"/>
      <c r="Y27" s="106"/>
      <c r="Z27" s="106"/>
      <c r="AA27" s="106"/>
      <c r="AB27" s="106"/>
      <c r="AC27" s="106"/>
      <c r="AD27" s="106"/>
      <c r="AE27" s="107"/>
    </row>
    <row r="28" ht="19.5" customHeight="1">
      <c r="A28" s="10"/>
      <c r="B28" s="108" t="s">
        <v>58</v>
      </c>
      <c r="C28" s="109"/>
      <c r="D28" s="110">
        <v>1965001.0</v>
      </c>
      <c r="E28" s="109"/>
      <c r="F28" s="110" t="s">
        <v>59</v>
      </c>
      <c r="G28" s="111"/>
      <c r="H28" s="112"/>
      <c r="I28" s="10"/>
      <c r="J28" s="113" t="s">
        <v>60</v>
      </c>
      <c r="K28" s="114"/>
      <c r="L28" s="115"/>
      <c r="M28" s="116">
        <v>1965001.0</v>
      </c>
      <c r="N28" s="115"/>
      <c r="O28" s="116" t="s">
        <v>59</v>
      </c>
      <c r="P28" s="114"/>
      <c r="Q28" s="114"/>
      <c r="R28" s="114"/>
      <c r="S28" s="117"/>
      <c r="T28" s="10"/>
      <c r="U28" s="118"/>
      <c r="V28" s="119"/>
      <c r="W28" s="119"/>
      <c r="X28" s="119"/>
      <c r="Y28" s="119"/>
      <c r="Z28" s="119"/>
      <c r="AA28" s="119"/>
      <c r="AB28" s="119"/>
      <c r="AC28" s="119"/>
      <c r="AD28" s="119"/>
      <c r="AE28" s="120"/>
    </row>
    <row r="29" ht="21.0" customHeight="1">
      <c r="A29" s="10"/>
      <c r="B29" s="108" t="s">
        <v>61</v>
      </c>
      <c r="C29" s="109"/>
      <c r="D29" s="110">
        <v>1989002.0</v>
      </c>
      <c r="E29" s="109"/>
      <c r="F29" s="110" t="s">
        <v>62</v>
      </c>
      <c r="G29" s="111"/>
      <c r="H29" s="112"/>
      <c r="I29" s="10"/>
      <c r="J29" s="113" t="s">
        <v>63</v>
      </c>
      <c r="K29" s="114"/>
      <c r="L29" s="115"/>
      <c r="M29" s="116">
        <v>1965001.0</v>
      </c>
      <c r="N29" s="115"/>
      <c r="O29" s="116" t="s">
        <v>59</v>
      </c>
      <c r="P29" s="114"/>
      <c r="Q29" s="114"/>
      <c r="R29" s="114"/>
      <c r="S29" s="117"/>
      <c r="T29" s="10"/>
      <c r="U29" s="29"/>
      <c r="V29" s="121"/>
      <c r="W29" s="121"/>
      <c r="X29" s="121"/>
      <c r="Y29" s="121"/>
      <c r="Z29" s="121"/>
      <c r="AA29" s="121"/>
      <c r="AB29" s="121"/>
      <c r="AC29" s="121"/>
      <c r="AD29" s="121"/>
      <c r="AE29" s="122"/>
    </row>
    <row r="30" ht="18.75" customHeight="1">
      <c r="A30" s="10"/>
      <c r="B30" s="108" t="s">
        <v>61</v>
      </c>
      <c r="C30" s="109"/>
      <c r="D30" s="110">
        <v>1965001.0</v>
      </c>
      <c r="E30" s="109"/>
      <c r="F30" s="110" t="s">
        <v>59</v>
      </c>
      <c r="G30" s="111"/>
      <c r="H30" s="112"/>
      <c r="I30" s="10"/>
      <c r="J30" s="113" t="s">
        <v>64</v>
      </c>
      <c r="K30" s="114"/>
      <c r="L30" s="115"/>
      <c r="M30" s="116"/>
      <c r="N30" s="115"/>
      <c r="O30" s="116"/>
      <c r="P30" s="114"/>
      <c r="Q30" s="114"/>
      <c r="R30" s="114"/>
      <c r="S30" s="117"/>
      <c r="T30" s="10"/>
      <c r="U30" s="118"/>
      <c r="V30" s="119"/>
      <c r="W30" s="119"/>
      <c r="X30" s="119"/>
      <c r="Y30" s="119"/>
      <c r="Z30" s="119"/>
      <c r="AA30" s="119"/>
      <c r="AB30" s="119"/>
      <c r="AC30" s="119"/>
      <c r="AD30" s="119"/>
      <c r="AE30" s="120"/>
    </row>
    <row r="31" ht="21.0" customHeight="1">
      <c r="A31" s="10"/>
      <c r="B31" s="108" t="s">
        <v>61</v>
      </c>
      <c r="C31" s="109"/>
      <c r="D31" s="110">
        <v>1944002.0</v>
      </c>
      <c r="E31" s="109"/>
      <c r="F31" s="110" t="s">
        <v>65</v>
      </c>
      <c r="G31" s="111"/>
      <c r="H31" s="112"/>
      <c r="I31" s="10"/>
      <c r="J31" s="113" t="s">
        <v>66</v>
      </c>
      <c r="K31" s="114"/>
      <c r="L31" s="115"/>
      <c r="M31" s="116"/>
      <c r="N31" s="115"/>
      <c r="O31" s="116"/>
      <c r="P31" s="114"/>
      <c r="Q31" s="114"/>
      <c r="R31" s="114"/>
      <c r="S31" s="117"/>
      <c r="T31" s="10"/>
      <c r="U31" s="29"/>
      <c r="V31" s="121"/>
      <c r="W31" s="121"/>
      <c r="X31" s="121"/>
      <c r="Y31" s="121"/>
      <c r="Z31" s="121"/>
      <c r="AA31" s="121"/>
      <c r="AB31" s="121"/>
      <c r="AC31" s="121"/>
      <c r="AD31" s="121"/>
      <c r="AE31" s="122"/>
    </row>
    <row r="32" ht="19.5" customHeight="1">
      <c r="A32" s="10"/>
      <c r="B32" s="108" t="s">
        <v>61</v>
      </c>
      <c r="C32" s="109"/>
      <c r="D32" s="110"/>
      <c r="E32" s="109"/>
      <c r="F32" s="110"/>
      <c r="G32" s="111"/>
      <c r="H32" s="112"/>
      <c r="I32" s="10"/>
      <c r="J32" s="113" t="s">
        <v>66</v>
      </c>
      <c r="K32" s="114"/>
      <c r="L32" s="115"/>
      <c r="M32" s="116"/>
      <c r="N32" s="115"/>
      <c r="O32" s="116"/>
      <c r="P32" s="114"/>
      <c r="Q32" s="114"/>
      <c r="R32" s="114"/>
      <c r="S32" s="117"/>
      <c r="T32" s="10"/>
      <c r="U32" s="118"/>
      <c r="V32" s="119"/>
      <c r="W32" s="119"/>
      <c r="X32" s="119"/>
      <c r="Y32" s="119"/>
      <c r="Z32" s="119"/>
      <c r="AA32" s="119"/>
      <c r="AB32" s="119"/>
      <c r="AC32" s="119"/>
      <c r="AD32" s="119"/>
      <c r="AE32" s="120"/>
    </row>
    <row r="33" ht="18.75" customHeight="1">
      <c r="A33" s="1"/>
      <c r="B33" s="108" t="s">
        <v>61</v>
      </c>
      <c r="C33" s="109"/>
      <c r="D33" s="110"/>
      <c r="E33" s="109"/>
      <c r="F33" s="110"/>
      <c r="G33" s="111"/>
      <c r="H33" s="112"/>
      <c r="I33" s="1"/>
      <c r="J33" s="113" t="s">
        <v>66</v>
      </c>
      <c r="K33" s="114"/>
      <c r="L33" s="115"/>
      <c r="M33" s="116"/>
      <c r="N33" s="115"/>
      <c r="O33" s="116"/>
      <c r="P33" s="114"/>
      <c r="Q33" s="114"/>
      <c r="R33" s="114"/>
      <c r="S33" s="117"/>
      <c r="T33" s="1"/>
      <c r="U33" s="29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</row>
    <row r="34" ht="19.5" customHeight="1">
      <c r="A34" s="1"/>
      <c r="B34" s="108" t="s">
        <v>67</v>
      </c>
      <c r="C34" s="109"/>
      <c r="D34" s="110">
        <v>1989002.0</v>
      </c>
      <c r="E34" s="109"/>
      <c r="F34" s="110" t="s">
        <v>62</v>
      </c>
      <c r="G34" s="111"/>
      <c r="H34" s="112"/>
      <c r="I34" s="1"/>
      <c r="J34" s="113" t="s">
        <v>66</v>
      </c>
      <c r="K34" s="114"/>
      <c r="L34" s="115"/>
      <c r="M34" s="116"/>
      <c r="N34" s="115"/>
      <c r="O34" s="116"/>
      <c r="P34" s="114"/>
      <c r="Q34" s="114"/>
      <c r="R34" s="114"/>
      <c r="S34" s="117"/>
      <c r="T34" s="1"/>
      <c r="U34" s="118"/>
      <c r="V34" s="119"/>
      <c r="W34" s="119"/>
      <c r="X34" s="119"/>
      <c r="Y34" s="119"/>
      <c r="Z34" s="119"/>
      <c r="AA34" s="119"/>
      <c r="AB34" s="119"/>
      <c r="AC34" s="119"/>
      <c r="AD34" s="119"/>
      <c r="AE34" s="120"/>
    </row>
    <row r="35" ht="19.5" customHeight="1">
      <c r="A35" s="1"/>
      <c r="B35" s="108"/>
      <c r="C35" s="109"/>
      <c r="D35" s="110"/>
      <c r="E35" s="109"/>
      <c r="F35" s="110"/>
      <c r="G35" s="111"/>
      <c r="H35" s="112"/>
      <c r="I35" s="1"/>
      <c r="J35" s="113" t="s">
        <v>66</v>
      </c>
      <c r="K35" s="114"/>
      <c r="L35" s="115"/>
      <c r="M35" s="116"/>
      <c r="N35" s="115"/>
      <c r="O35" s="116"/>
      <c r="P35" s="114"/>
      <c r="Q35" s="114"/>
      <c r="R35" s="114"/>
      <c r="S35" s="117"/>
      <c r="T35" s="1"/>
      <c r="U35" s="29"/>
      <c r="V35" s="121"/>
      <c r="W35" s="121"/>
      <c r="X35" s="121"/>
      <c r="Y35" s="121"/>
      <c r="Z35" s="121"/>
      <c r="AA35" s="121"/>
      <c r="AB35" s="121"/>
      <c r="AC35" s="121"/>
      <c r="AD35" s="121"/>
      <c r="AE35" s="122"/>
    </row>
    <row r="36" ht="18.75" customHeight="1">
      <c r="A36" s="1"/>
      <c r="B36" s="108"/>
      <c r="C36" s="109"/>
      <c r="D36" s="110"/>
      <c r="E36" s="109"/>
      <c r="F36" s="110"/>
      <c r="G36" s="111"/>
      <c r="H36" s="112"/>
      <c r="I36" s="1"/>
      <c r="J36" s="113"/>
      <c r="K36" s="114"/>
      <c r="L36" s="115"/>
      <c r="M36" s="116"/>
      <c r="N36" s="115"/>
      <c r="O36" s="116"/>
      <c r="P36" s="114"/>
      <c r="Q36" s="114"/>
      <c r="R36" s="114"/>
      <c r="S36" s="117"/>
      <c r="T36" s="1"/>
      <c r="U36" s="123"/>
      <c r="AE36" s="124"/>
    </row>
    <row r="37" ht="18.0" customHeight="1">
      <c r="A37" s="1"/>
      <c r="B37" s="108"/>
      <c r="C37" s="109"/>
      <c r="D37" s="110"/>
      <c r="E37" s="109"/>
      <c r="F37" s="110"/>
      <c r="G37" s="111"/>
      <c r="H37" s="112"/>
      <c r="I37" s="1"/>
      <c r="J37" s="113"/>
      <c r="K37" s="114"/>
      <c r="L37" s="115"/>
      <c r="M37" s="116"/>
      <c r="N37" s="115"/>
      <c r="O37" s="116"/>
      <c r="P37" s="114"/>
      <c r="Q37" s="114"/>
      <c r="R37" s="114"/>
      <c r="S37" s="117"/>
      <c r="T37" s="1"/>
      <c r="U37" s="29"/>
      <c r="V37" s="121"/>
      <c r="W37" s="121"/>
      <c r="X37" s="121"/>
      <c r="Y37" s="121"/>
      <c r="Z37" s="121"/>
      <c r="AA37" s="121"/>
      <c r="AB37" s="121"/>
      <c r="AC37" s="121"/>
      <c r="AD37" s="121"/>
      <c r="AE37" s="122"/>
    </row>
    <row r="38" ht="18.0" customHeight="1">
      <c r="A38" s="1"/>
      <c r="B38" s="125"/>
      <c r="C38" s="126"/>
      <c r="D38" s="127"/>
      <c r="E38" s="126"/>
      <c r="F38" s="127"/>
      <c r="G38" s="128"/>
      <c r="H38" s="129"/>
      <c r="I38" s="1"/>
      <c r="J38" s="130"/>
      <c r="K38" s="131"/>
      <c r="L38" s="132"/>
      <c r="M38" s="133"/>
      <c r="N38" s="132"/>
      <c r="O38" s="133"/>
      <c r="P38" s="131"/>
      <c r="Q38" s="131"/>
      <c r="R38" s="131"/>
      <c r="S38" s="134"/>
      <c r="T38" s="1"/>
      <c r="U38" s="135"/>
    </row>
    <row r="39" ht="12.75" customHeight="1">
      <c r="A39" s="1"/>
      <c r="B39" s="2"/>
      <c r="C39" s="2"/>
      <c r="D39" s="10"/>
      <c r="H39" s="136"/>
      <c r="I39" s="10"/>
      <c r="V39" s="5"/>
      <c r="W39" s="1"/>
      <c r="X39" s="1"/>
      <c r="Y39" s="1"/>
      <c r="Z39" s="1"/>
      <c r="AA39" s="1"/>
      <c r="AB39" s="1"/>
      <c r="AC39" s="6"/>
      <c r="AD39" s="6"/>
      <c r="AE39" s="1"/>
    </row>
    <row r="40" ht="12.75" customHeight="1">
      <c r="A40" s="1"/>
      <c r="B40" s="137"/>
      <c r="C40" s="137"/>
      <c r="D40" s="138"/>
      <c r="E40" s="139"/>
      <c r="F40" s="139"/>
      <c r="G40" s="140"/>
      <c r="H40" s="1"/>
      <c r="I40" s="10"/>
      <c r="V40" s="5"/>
      <c r="W40" s="1"/>
      <c r="X40" s="1"/>
      <c r="Y40" s="1"/>
      <c r="Z40" s="1"/>
      <c r="AA40" s="1"/>
      <c r="AB40" s="1"/>
      <c r="AC40" s="6"/>
      <c r="AD40" s="6"/>
      <c r="AE40" s="1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  <c r="AE41" s="1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  <c r="AE42" s="1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  <c r="AE43" s="1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  <c r="AE44" s="1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  <c r="AE45" s="1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  <c r="AE46" s="1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  <c r="AE47" s="1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  <c r="AE48" s="1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  <c r="AE49" s="1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  <c r="AE50" s="1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  <c r="AE51" s="1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  <c r="AE52" s="1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  <c r="AE53" s="1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  <c r="AE54" s="1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  <c r="AE55" s="1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  <c r="AE56" s="1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  <c r="AE57" s="1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  <c r="AE58" s="1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  <c r="AE59" s="1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  <c r="AE60" s="1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  <c r="AE61" s="1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  <c r="AE62" s="1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  <c r="AE63" s="1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  <c r="AE64" s="1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  <c r="AE65" s="1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  <c r="AE66" s="1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  <c r="AE67" s="1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  <c r="AE68" s="1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  <c r="AE69" s="1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  <c r="AE70" s="1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  <c r="AE71" s="1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  <c r="AE72" s="1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  <c r="AE73" s="1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  <c r="AE74" s="1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  <c r="AE75" s="1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  <c r="AE76" s="1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  <c r="AE77" s="1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  <c r="AE78" s="1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  <c r="AE79" s="1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  <c r="AE80" s="1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  <c r="AE81" s="1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  <c r="AE82" s="1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  <c r="AE83" s="1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  <c r="AE84" s="1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  <c r="AE85" s="1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  <c r="AE86" s="1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  <c r="AE87" s="1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  <c r="AE88" s="1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  <c r="AE89" s="1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  <c r="AE90" s="1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  <c r="AE91" s="1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  <c r="AE92" s="1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  <c r="AE93" s="1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  <c r="AE94" s="1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  <c r="AE95" s="1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  <c r="AE96" s="1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  <c r="AE97" s="1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  <c r="AE98" s="1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  <c r="AE99" s="1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  <c r="AE100" s="1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  <c r="AE101" s="1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  <c r="AE102" s="1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  <c r="AE103" s="1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  <c r="AE104" s="1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  <c r="AE105" s="1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  <c r="AE106" s="1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  <c r="AE107" s="1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  <c r="AE108" s="1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  <c r="AE109" s="1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  <c r="AE110" s="1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  <c r="AE111" s="1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  <c r="AE112" s="1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  <c r="AE113" s="1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  <c r="AE114" s="1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  <c r="AE115" s="1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  <c r="AE116" s="1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  <c r="AE117" s="1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  <c r="AE118" s="1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  <c r="AE119" s="1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  <c r="AE120" s="1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  <c r="AE121" s="1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  <c r="AE122" s="1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  <c r="AE123" s="1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  <c r="AE124" s="1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  <c r="AE125" s="1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  <c r="AE126" s="1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  <c r="AE127" s="1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  <c r="AE128" s="1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  <c r="AE129" s="1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  <c r="AE130" s="1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  <c r="AE131" s="1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  <c r="AE132" s="1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  <c r="AE133" s="1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  <c r="AE134" s="1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  <c r="AE135" s="1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  <c r="AE136" s="1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  <c r="AE137" s="1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  <c r="AE138" s="1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  <c r="AE139" s="1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  <c r="AE140" s="1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  <c r="AE141" s="1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  <c r="AE142" s="1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  <c r="AE143" s="1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  <c r="AE144" s="1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  <c r="AE145" s="1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  <c r="AE146" s="1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  <c r="AE147" s="1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  <c r="AE148" s="1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  <c r="AE149" s="1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  <c r="AE150" s="1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  <c r="AE151" s="1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  <c r="AE152" s="1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  <c r="AE153" s="1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  <c r="AE154" s="1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  <c r="AE155" s="1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  <c r="AE156" s="1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  <c r="AE157" s="1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  <c r="AE158" s="1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  <c r="AE159" s="1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  <c r="AE160" s="1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  <c r="AE161" s="1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  <c r="AE162" s="1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  <c r="AE163" s="1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  <c r="AE164" s="1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  <c r="AE165" s="1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  <c r="AE166" s="1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  <c r="AE167" s="1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  <c r="AE168" s="1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  <c r="AE169" s="1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  <c r="AE170" s="1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  <c r="AE171" s="1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  <c r="AE172" s="1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  <c r="AE173" s="1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  <c r="AE174" s="1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  <c r="AE175" s="1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  <c r="AE176" s="1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  <c r="AE177" s="1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  <c r="AE178" s="1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  <c r="AE179" s="1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  <c r="AE180" s="1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  <c r="AE181" s="1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  <c r="AE182" s="1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  <c r="AE183" s="1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  <c r="AE184" s="1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  <c r="AE185" s="1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  <c r="AE186" s="1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  <c r="AE187" s="1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  <c r="AE188" s="1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  <c r="AE189" s="1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  <c r="AE190" s="1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  <c r="AE191" s="1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  <c r="AE192" s="1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  <c r="AE193" s="1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  <c r="AE194" s="1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  <c r="AE195" s="1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  <c r="AE196" s="1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  <c r="AE197" s="1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  <c r="AE198" s="1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  <c r="AE199" s="1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  <c r="AE200" s="1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  <c r="AE201" s="1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  <c r="AE202" s="1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  <c r="AE203" s="1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  <c r="AE204" s="1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  <c r="AE205" s="1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  <c r="AE206" s="1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  <c r="AE207" s="1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  <c r="AE208" s="1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  <c r="AE209" s="1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  <c r="AE210" s="1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  <c r="AE211" s="1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  <c r="AE212" s="1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  <c r="AE213" s="1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  <c r="AE214" s="1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  <c r="AE215" s="1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  <c r="AE216" s="1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  <c r="AE217" s="1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  <c r="AE218" s="1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  <c r="AE219" s="1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  <c r="AE220" s="1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  <c r="AE221" s="1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  <c r="AE222" s="1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  <c r="AE223" s="1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  <c r="AE224" s="1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  <c r="AE225" s="1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  <c r="AE226" s="1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  <c r="AE227" s="1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  <c r="AE228" s="1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  <c r="AE229" s="1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  <c r="AE230" s="1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  <c r="AE231" s="1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  <c r="AE232" s="1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  <c r="AE233" s="1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  <c r="AE234" s="1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  <c r="AE235" s="1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  <c r="AE236" s="1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  <c r="AE237" s="1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  <c r="AE238" s="1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  <c r="AE239" s="1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  <c r="AE240" s="1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  <c r="AE241" s="1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  <c r="AE242" s="1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  <c r="AE243" s="1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  <c r="AE244" s="1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  <c r="AE245" s="1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  <c r="AE246" s="1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  <c r="AE247" s="1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  <c r="AE248" s="1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  <c r="AE249" s="1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  <c r="AE250" s="1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  <c r="AE251" s="1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  <c r="AE252" s="1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  <c r="AE253" s="1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  <c r="AE254" s="1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  <c r="AE255" s="1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  <c r="AE256" s="1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  <c r="AE257" s="1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  <c r="AE258" s="1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  <c r="AE259" s="1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  <c r="AE260" s="1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  <c r="AE261" s="1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  <c r="AE262" s="1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  <c r="AE263" s="1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  <c r="AE264" s="1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  <c r="AE265" s="1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  <c r="AE266" s="1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  <c r="AE267" s="1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  <c r="AE268" s="1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  <c r="AE269" s="1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  <c r="AE270" s="1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  <c r="AE271" s="1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  <c r="AE272" s="1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  <c r="AE273" s="1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  <c r="AE274" s="1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  <c r="AE275" s="1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  <c r="AE276" s="1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  <c r="AE277" s="1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  <c r="AE278" s="1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  <c r="AE279" s="1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  <c r="AE280" s="1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  <c r="AE281" s="1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  <c r="AE282" s="1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  <c r="AE283" s="1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  <c r="AE284" s="1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  <c r="AE285" s="1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  <c r="AE286" s="1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  <c r="AE287" s="1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  <c r="AE288" s="1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  <c r="AE289" s="1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  <c r="AE290" s="1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  <c r="AE291" s="1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  <c r="AE292" s="1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  <c r="AE293" s="1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  <c r="AE294" s="1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  <c r="AE295" s="1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  <c r="AE296" s="1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  <c r="AE297" s="1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  <c r="AE298" s="1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  <c r="AE299" s="1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  <c r="AE300" s="1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  <c r="AE301" s="1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  <c r="AE302" s="1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  <c r="AE303" s="1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  <c r="AE304" s="1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  <c r="AE305" s="1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  <c r="AE306" s="1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  <c r="AE307" s="1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  <c r="AE308" s="1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  <c r="AE309" s="1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  <c r="AE310" s="1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  <c r="AE311" s="1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  <c r="AE312" s="1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  <c r="AE313" s="1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  <c r="AE314" s="1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  <c r="AE315" s="1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  <c r="AE316" s="1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  <c r="AE317" s="1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  <c r="AE318" s="1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  <c r="AE319" s="1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  <c r="AE320" s="1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  <c r="AE321" s="1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  <c r="AE322" s="1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  <c r="AE323" s="1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  <c r="AE324" s="1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  <c r="AE325" s="1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  <c r="AE326" s="1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  <c r="AE327" s="1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  <c r="AE328" s="1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  <c r="AE329" s="1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  <c r="AE330" s="1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  <c r="AE331" s="1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  <c r="AE332" s="1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  <c r="AE333" s="1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  <c r="AE334" s="1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  <c r="AE335" s="1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  <c r="AE336" s="1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  <c r="AE337" s="1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  <c r="AE338" s="1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  <c r="AE339" s="1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  <c r="AE340" s="1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  <c r="AE341" s="1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  <c r="AE342" s="1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  <c r="AE343" s="1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  <c r="AE344" s="1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  <c r="AE345" s="1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  <c r="AE346" s="1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  <c r="AE347" s="1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  <c r="AE348" s="1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  <c r="AE349" s="1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  <c r="AE350" s="1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  <c r="AE351" s="1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  <c r="AE352" s="1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  <c r="AE353" s="1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  <c r="AE354" s="1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  <c r="AE355" s="1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  <c r="AE356" s="1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  <c r="AE357" s="1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  <c r="AE358" s="1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  <c r="AE359" s="1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  <c r="AE360" s="1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  <c r="AE361" s="1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  <c r="AE362" s="1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  <c r="AE363" s="1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  <c r="AE364" s="1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  <c r="AE365" s="1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  <c r="AE366" s="1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  <c r="AE367" s="1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  <c r="AE368" s="1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  <c r="AE369" s="1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  <c r="AE370" s="1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  <c r="AE371" s="1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  <c r="AE372" s="1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  <c r="AE373" s="1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  <c r="AE374" s="1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  <c r="AE375" s="1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  <c r="AE376" s="1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  <c r="AE377" s="1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  <c r="AE378" s="1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  <c r="AE379" s="1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  <c r="AE380" s="1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  <c r="AE381" s="1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  <c r="AE382" s="1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  <c r="AE383" s="1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  <c r="AE384" s="1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  <c r="AE385" s="1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  <c r="AE386" s="1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  <c r="AE387" s="1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  <c r="AE388" s="1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  <c r="AE389" s="1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  <c r="AE390" s="1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  <c r="AE391" s="1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  <c r="AE392" s="1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  <c r="AE393" s="1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  <c r="AE394" s="1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  <c r="AE395" s="1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  <c r="AE396" s="1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  <c r="AE397" s="1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  <c r="AE398" s="1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  <c r="AE399" s="1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  <c r="AE400" s="1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  <c r="AE401" s="1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  <c r="AE402" s="1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  <c r="AE403" s="1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  <c r="AE404" s="1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  <c r="AE405" s="1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  <c r="AE406" s="1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  <c r="AE407" s="1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  <c r="AE408" s="1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  <c r="AE409" s="1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  <c r="AE410" s="1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  <c r="AE411" s="1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  <c r="AE412" s="1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  <c r="AE413" s="1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  <c r="AE414" s="1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  <c r="AE415" s="1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  <c r="AE416" s="1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  <c r="AE417" s="1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  <c r="AE418" s="1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  <c r="AE419" s="1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  <c r="AE420" s="1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  <c r="AE421" s="1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  <c r="AE422" s="1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  <c r="AE423" s="1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  <c r="AE424" s="1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  <c r="AE425" s="1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  <c r="AE426" s="1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  <c r="AE427" s="1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  <c r="AE428" s="1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  <c r="AE429" s="1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  <c r="AE430" s="1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  <c r="AE431" s="1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  <c r="AE432" s="1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  <c r="AE433" s="1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  <c r="AE434" s="1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  <c r="AE435" s="1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  <c r="AE436" s="1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  <c r="AE437" s="1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  <c r="AE438" s="1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  <c r="AE439" s="1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  <c r="AE440" s="1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  <c r="AE441" s="1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  <c r="AE442" s="1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  <c r="AE443" s="1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  <c r="AE444" s="1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  <c r="AE445" s="1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  <c r="AE446" s="1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  <c r="AE447" s="1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  <c r="AE448" s="1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  <c r="AE449" s="1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  <c r="AE450" s="1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  <c r="AE451" s="1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  <c r="AE452" s="1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  <c r="AE453" s="1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  <c r="AE454" s="1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  <c r="AE455" s="1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  <c r="AE456" s="1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  <c r="AE457" s="1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  <c r="AE458" s="1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  <c r="AE459" s="1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  <c r="AE460" s="1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  <c r="AE461" s="1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  <c r="AE462" s="1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  <c r="AE463" s="1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  <c r="AE464" s="1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  <c r="AE465" s="1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  <c r="AE466" s="1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  <c r="AE467" s="1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  <c r="AE468" s="1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  <c r="AE469" s="1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  <c r="AE470" s="1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  <c r="AE471" s="1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  <c r="AE472" s="1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  <c r="AE473" s="1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  <c r="AE474" s="1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  <c r="AE475" s="1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  <c r="AE476" s="1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  <c r="AE477" s="1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  <c r="AE478" s="1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  <c r="AE479" s="1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  <c r="AE480" s="1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  <c r="AE481" s="1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  <c r="AE482" s="1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  <c r="AE483" s="1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  <c r="AE484" s="1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  <c r="AE485" s="1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  <c r="AE486" s="1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  <c r="AE487" s="1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  <c r="AE488" s="1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  <c r="AE489" s="1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  <c r="AE490" s="1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  <c r="AE491" s="1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  <c r="AE492" s="1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  <c r="AE493" s="1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  <c r="AE494" s="1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  <c r="AE495" s="1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  <c r="AE496" s="1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  <c r="AE497" s="1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  <c r="AE498" s="1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  <c r="AE499" s="1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  <c r="AE500" s="1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  <c r="AE501" s="1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  <c r="AE502" s="1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  <c r="AE503" s="1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  <c r="AE504" s="1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  <c r="AE505" s="1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  <c r="AE506" s="1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  <c r="AE507" s="1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  <c r="AE508" s="1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  <c r="AE509" s="1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  <c r="AE510" s="1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  <c r="AE511" s="1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  <c r="AE512" s="1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  <c r="AE513" s="1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  <c r="AE514" s="1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  <c r="AE515" s="1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  <c r="AE516" s="1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  <c r="AE517" s="1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  <c r="AE518" s="1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  <c r="AE519" s="1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  <c r="AE520" s="1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  <c r="AE521" s="1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  <c r="AE522" s="1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  <c r="AE523" s="1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  <c r="AE524" s="1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  <c r="AE525" s="1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  <c r="AE526" s="1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  <c r="AE527" s="1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  <c r="AE528" s="1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  <c r="AE529" s="1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  <c r="AE530" s="1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  <c r="AE531" s="1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  <c r="AE532" s="1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  <c r="AE533" s="1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  <c r="AE534" s="1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  <c r="AE535" s="1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  <c r="AE536" s="1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  <c r="AE537" s="1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  <c r="AE538" s="1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  <c r="AE539" s="1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  <c r="AE540" s="1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  <c r="AE541" s="1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  <c r="AE542" s="1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  <c r="AE543" s="1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  <c r="AE544" s="1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  <c r="AE545" s="1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  <c r="AE546" s="1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  <c r="AE547" s="1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  <c r="AE548" s="1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  <c r="AE549" s="1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  <c r="AE550" s="1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  <c r="AE551" s="1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  <c r="AE552" s="1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  <c r="AE553" s="1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  <c r="AE554" s="1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  <c r="AE555" s="1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  <c r="AE556" s="1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  <c r="AE557" s="1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  <c r="AE558" s="1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  <c r="AE559" s="1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  <c r="AE560" s="1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  <c r="AE561" s="1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  <c r="AE562" s="1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  <c r="AE563" s="1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  <c r="AE564" s="1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  <c r="AE565" s="1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  <c r="AE566" s="1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  <c r="AE567" s="1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  <c r="AE568" s="1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  <c r="AE569" s="1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  <c r="AE570" s="1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  <c r="AE571" s="1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  <c r="AE572" s="1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  <c r="AE573" s="1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  <c r="AE574" s="1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  <c r="AE575" s="1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  <c r="AE576" s="1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  <c r="AE577" s="1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  <c r="AE578" s="1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  <c r="AE579" s="1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  <c r="AE580" s="1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  <c r="AE581" s="1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  <c r="AE582" s="1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  <c r="AE583" s="1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  <c r="AE584" s="1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  <c r="AE585" s="1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  <c r="AE586" s="1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  <c r="AE587" s="1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  <c r="AE588" s="1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  <c r="AE589" s="1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  <c r="AE590" s="1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  <c r="AE591" s="1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  <c r="AE592" s="1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  <c r="AE593" s="1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  <c r="AE594" s="1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  <c r="AE595" s="1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  <c r="AE596" s="1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  <c r="AE597" s="1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  <c r="AE598" s="1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  <c r="AE599" s="1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  <c r="AE600" s="1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  <c r="AE601" s="1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  <c r="AE602" s="1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  <c r="AE603" s="1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  <c r="AE604" s="1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  <c r="AE605" s="1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  <c r="AE606" s="1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  <c r="AE607" s="1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  <c r="AE608" s="1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  <c r="AE609" s="1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  <c r="AE610" s="1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  <c r="AE611" s="1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  <c r="AE612" s="1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  <c r="AE613" s="1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  <c r="AE614" s="1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  <c r="AE615" s="1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  <c r="AE616" s="1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  <c r="AE617" s="1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  <c r="AE618" s="1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  <c r="AE619" s="1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  <c r="AE620" s="1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  <c r="AE621" s="1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  <c r="AE622" s="1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  <c r="AE623" s="1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  <c r="AE624" s="1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  <c r="AE625" s="1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  <c r="AE626" s="1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  <c r="AE627" s="1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  <c r="AE628" s="1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  <c r="AE629" s="1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  <c r="AE630" s="1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  <c r="AE631" s="1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  <c r="AE632" s="1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  <c r="AE633" s="1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  <c r="AE634" s="1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  <c r="AE635" s="1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  <c r="AE636" s="1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  <c r="AE637" s="1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  <c r="AE638" s="1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  <c r="AE639" s="1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  <c r="AE640" s="1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  <c r="AE641" s="1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  <c r="AE642" s="1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  <c r="AE643" s="1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  <c r="AE644" s="1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  <c r="AE645" s="1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  <c r="AE646" s="1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  <c r="AE647" s="1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  <c r="AE648" s="1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  <c r="AE649" s="1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  <c r="AE650" s="1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  <c r="AE651" s="1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  <c r="AE652" s="1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  <c r="AE653" s="1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  <c r="AE654" s="1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  <c r="AE655" s="1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  <c r="AE656" s="1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  <c r="AE657" s="1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  <c r="AE658" s="1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  <c r="AE659" s="1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  <c r="AE660" s="1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  <c r="AE661" s="1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  <c r="AE662" s="1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  <c r="AE663" s="1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  <c r="AE664" s="1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  <c r="AE665" s="1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  <c r="AE666" s="1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  <c r="AE667" s="1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  <c r="AE668" s="1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  <c r="AE669" s="1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  <c r="AE670" s="1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  <c r="AE671" s="1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  <c r="AE672" s="1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  <c r="AE673" s="1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  <c r="AE674" s="1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  <c r="AE675" s="1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  <c r="AE676" s="1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  <c r="AE677" s="1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  <c r="AE678" s="1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  <c r="AE679" s="1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  <c r="AE680" s="1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  <c r="AE681" s="1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  <c r="AE682" s="1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  <c r="AE683" s="1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  <c r="AE684" s="1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  <c r="AE685" s="1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  <c r="AE686" s="1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  <c r="AE687" s="1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  <c r="AE688" s="1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  <c r="AE689" s="1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  <c r="AE690" s="1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  <c r="AE691" s="1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  <c r="AE692" s="1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  <c r="AE693" s="1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  <c r="AE694" s="1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  <c r="AE695" s="1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  <c r="AE696" s="1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  <c r="AE697" s="1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  <c r="AE698" s="1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  <c r="AE699" s="1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  <c r="AE700" s="1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  <c r="AE701" s="1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  <c r="AE702" s="1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  <c r="AE703" s="1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  <c r="AE704" s="1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  <c r="AE705" s="1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  <c r="AE706" s="1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  <c r="AE707" s="1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  <c r="AE708" s="1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  <c r="AE709" s="1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  <c r="AE710" s="1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  <c r="AE711" s="1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  <c r="AE712" s="1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  <c r="AE713" s="1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  <c r="AE714" s="1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  <c r="AE715" s="1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  <c r="AE716" s="1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  <c r="AE717" s="1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  <c r="AE718" s="1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  <c r="AE719" s="1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  <c r="AE720" s="1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  <c r="AE721" s="1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  <c r="AE722" s="1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  <c r="AE723" s="1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  <c r="AE724" s="1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  <c r="AE725" s="1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  <c r="AE726" s="1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  <c r="AE727" s="1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  <c r="AE728" s="1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  <c r="AE729" s="1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  <c r="AE730" s="1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  <c r="AE731" s="1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  <c r="AE732" s="1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  <c r="AE733" s="1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  <c r="AE734" s="1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  <c r="AE735" s="1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  <c r="AE736" s="1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  <c r="AE737" s="1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  <c r="AE738" s="1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  <c r="AE739" s="1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  <c r="AE740" s="1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  <c r="AE741" s="1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  <c r="AE742" s="1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  <c r="AE743" s="1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  <c r="AE744" s="1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  <c r="AE745" s="1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  <c r="AE746" s="1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  <c r="AE747" s="1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  <c r="AE748" s="1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  <c r="AE749" s="1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  <c r="AE750" s="1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  <c r="AE751" s="1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  <c r="AE752" s="1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  <c r="AE753" s="1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  <c r="AE754" s="1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  <c r="AE755" s="1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  <c r="AE756" s="1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  <c r="AE757" s="1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  <c r="AE758" s="1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  <c r="AE759" s="1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  <c r="AE760" s="1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  <c r="AE761" s="1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  <c r="AE762" s="1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  <c r="AE763" s="1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  <c r="AE764" s="1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  <c r="AE765" s="1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  <c r="AE766" s="1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  <c r="AE767" s="1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  <c r="AE768" s="1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  <c r="AE769" s="1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  <c r="AE770" s="1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  <c r="AE771" s="1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  <c r="AE772" s="1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  <c r="AE773" s="1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  <c r="AE774" s="1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  <c r="AE775" s="1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  <c r="AE776" s="1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  <c r="AE777" s="1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  <c r="AE778" s="1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  <c r="AE779" s="1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  <c r="AE780" s="1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  <c r="AE781" s="1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  <c r="AE782" s="1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  <c r="AE783" s="1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  <c r="AE784" s="1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  <c r="AE785" s="1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  <c r="AE786" s="1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  <c r="AE787" s="1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  <c r="AE788" s="1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  <c r="AE789" s="1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  <c r="AE790" s="1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  <c r="AE791" s="1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  <c r="AE792" s="1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  <c r="AE793" s="1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  <c r="AE794" s="1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  <c r="AE795" s="1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  <c r="AE796" s="1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  <c r="AE797" s="1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  <c r="AE798" s="1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  <c r="AE799" s="1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  <c r="AE800" s="1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  <c r="AE801" s="1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  <c r="AE802" s="1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  <c r="AE803" s="1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  <c r="AE804" s="1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  <c r="AE805" s="1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  <c r="AE806" s="1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  <c r="AE807" s="1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  <c r="AE808" s="1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  <c r="AE809" s="1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  <c r="AE810" s="1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  <c r="AE811" s="1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  <c r="AE812" s="1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  <c r="AE813" s="1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  <c r="AE814" s="1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  <c r="AE815" s="1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  <c r="AE816" s="1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  <c r="AE817" s="1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  <c r="AE818" s="1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  <c r="AE819" s="1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  <c r="AE820" s="1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  <c r="AE821" s="1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  <c r="AE822" s="1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  <c r="AE823" s="1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  <c r="AE824" s="1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  <c r="AE825" s="1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  <c r="AE826" s="1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  <c r="AE827" s="1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  <c r="AE828" s="1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  <c r="AE829" s="1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  <c r="AE830" s="1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  <c r="AE831" s="1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  <c r="AE832" s="1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  <c r="AE833" s="1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  <c r="AE834" s="1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  <c r="AE835" s="1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  <c r="AE836" s="1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  <c r="AE837" s="1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  <c r="AE838" s="1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  <c r="AE839" s="1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  <c r="AE840" s="1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  <c r="AE841" s="1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  <c r="AE842" s="1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  <c r="AE843" s="1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  <c r="AE844" s="1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  <c r="AE845" s="1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  <c r="AE846" s="1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  <c r="AE847" s="1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  <c r="AE848" s="1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  <c r="AE849" s="1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  <c r="AE850" s="1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  <c r="AE851" s="1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  <c r="AE852" s="1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  <c r="AE853" s="1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  <c r="AE854" s="1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  <c r="AE855" s="1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  <c r="AE856" s="1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  <c r="AE857" s="1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  <c r="AE858" s="1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  <c r="AE859" s="1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  <c r="AE860" s="1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  <c r="AE861" s="1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  <c r="AE862" s="1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  <c r="AE863" s="1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  <c r="AE864" s="1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  <c r="AE865" s="1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  <c r="AE866" s="1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  <c r="AE867" s="1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  <c r="AE868" s="1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  <c r="AE869" s="1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  <c r="AE870" s="1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  <c r="AE871" s="1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  <c r="AE872" s="1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  <c r="AE873" s="1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  <c r="AE874" s="1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  <c r="AE875" s="1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  <c r="AE876" s="1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  <c r="AE877" s="1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  <c r="AE878" s="1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  <c r="AE879" s="1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  <c r="AE880" s="1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  <c r="AE881" s="1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  <c r="AE882" s="1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  <c r="AE883" s="1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  <c r="AE884" s="1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  <c r="AE885" s="1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  <c r="AE886" s="1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  <c r="AE887" s="1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  <c r="AE888" s="1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  <c r="AE889" s="1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  <c r="AE890" s="1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  <c r="AE891" s="1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  <c r="AE892" s="1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  <c r="AE893" s="1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  <c r="AE894" s="1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  <c r="AE895" s="1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  <c r="AE896" s="1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  <c r="AE897" s="1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  <c r="AE898" s="1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  <c r="AE899" s="1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  <c r="AE900" s="1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  <c r="AE901" s="1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  <c r="AE902" s="1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  <c r="AE903" s="1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  <c r="AE904" s="1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  <c r="AE905" s="1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  <c r="AE906" s="1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  <c r="AE907" s="1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  <c r="AE908" s="1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  <c r="AE909" s="1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  <c r="AE910" s="1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  <c r="AE911" s="1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  <c r="AE912" s="1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  <c r="AE913" s="1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  <c r="AE914" s="1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  <c r="AE915" s="1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  <c r="AE916" s="1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  <c r="AE917" s="1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  <c r="AE918" s="1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  <c r="AE919" s="1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  <c r="AE920" s="1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  <c r="AE921" s="1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  <c r="AE922" s="1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  <c r="AE923" s="1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  <c r="AE924" s="1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  <c r="AE925" s="1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  <c r="AE926" s="1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  <c r="AE927" s="1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  <c r="AE928" s="1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  <c r="AE929" s="1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  <c r="AE930" s="1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  <c r="AE931" s="1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  <c r="AE932" s="1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  <c r="AE933" s="1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  <c r="AE934" s="1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  <c r="AE935" s="1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  <c r="AE936" s="1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  <c r="AE937" s="1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  <c r="AE938" s="1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  <c r="AE939" s="1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  <c r="AE940" s="1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  <c r="AE941" s="1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  <c r="AE942" s="1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  <c r="AE943" s="1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  <c r="AE944" s="1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  <c r="AE945" s="1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  <c r="AE946" s="1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  <c r="AE947" s="1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  <c r="AE948" s="1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  <c r="AE949" s="1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  <c r="AE950" s="1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  <c r="AE951" s="1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  <c r="AE952" s="1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  <c r="AE953" s="1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  <c r="AE954" s="1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  <c r="AE955" s="1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  <c r="AE956" s="1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  <c r="AE957" s="1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  <c r="AE958" s="1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  <c r="AE959" s="1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  <c r="AE960" s="1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  <c r="AE961" s="1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  <c r="AE962" s="1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  <c r="AE963" s="1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  <c r="AE964" s="1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  <c r="AE965" s="1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  <c r="AE966" s="1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  <c r="AE967" s="1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  <c r="AE968" s="1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  <c r="AE969" s="1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  <c r="AE970" s="1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  <c r="AE971" s="1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  <c r="AE972" s="1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  <c r="AE973" s="1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  <c r="AE974" s="1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  <c r="AE975" s="1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  <c r="AE976" s="1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  <c r="AE977" s="1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  <c r="AE978" s="1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  <c r="AE979" s="1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  <c r="AE980" s="1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  <c r="AE981" s="1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  <c r="AE982" s="1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  <c r="AE983" s="1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  <c r="AE984" s="1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  <c r="AE985" s="1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  <c r="AE986" s="1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  <c r="AE987" s="1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  <c r="AE988" s="1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  <c r="AE989" s="1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  <c r="AE990" s="1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  <c r="AE991" s="1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  <c r="AE992" s="1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  <c r="AE993" s="1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  <c r="AE994" s="1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  <c r="AE995" s="1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  <c r="AE996" s="1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  <c r="AE997" s="1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  <c r="AE998" s="1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  <c r="AE999" s="1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  <c r="AE1000" s="1"/>
    </row>
  </sheetData>
  <mergeCells count="88">
    <mergeCell ref="J34:L34"/>
    <mergeCell ref="M34:N34"/>
    <mergeCell ref="O34:S34"/>
    <mergeCell ref="U34:AE35"/>
    <mergeCell ref="J35:L35"/>
    <mergeCell ref="M35:N35"/>
    <mergeCell ref="O35:S35"/>
    <mergeCell ref="B33:C33"/>
    <mergeCell ref="D33:E33"/>
    <mergeCell ref="F33:H33"/>
    <mergeCell ref="J33:L33"/>
    <mergeCell ref="B34:C34"/>
    <mergeCell ref="D34:E34"/>
    <mergeCell ref="F34:H34"/>
    <mergeCell ref="M36:N36"/>
    <mergeCell ref="O36:S36"/>
    <mergeCell ref="U36:AE37"/>
    <mergeCell ref="M37:N37"/>
    <mergeCell ref="O37:S37"/>
    <mergeCell ref="B35:C35"/>
    <mergeCell ref="D35:E35"/>
    <mergeCell ref="F35:H35"/>
    <mergeCell ref="B36:C36"/>
    <mergeCell ref="D36:E36"/>
    <mergeCell ref="F36:H36"/>
    <mergeCell ref="J36:L36"/>
    <mergeCell ref="J38:L38"/>
    <mergeCell ref="M38:N38"/>
    <mergeCell ref="O38:S38"/>
    <mergeCell ref="U38:AE38"/>
    <mergeCell ref="I39:U39"/>
    <mergeCell ref="I40:U40"/>
    <mergeCell ref="B37:C37"/>
    <mergeCell ref="D37:E37"/>
    <mergeCell ref="F37:H37"/>
    <mergeCell ref="J37:L37"/>
    <mergeCell ref="B38:C38"/>
    <mergeCell ref="D38:E38"/>
    <mergeCell ref="F38:H38"/>
    <mergeCell ref="D39:G39"/>
    <mergeCell ref="J27:L27"/>
    <mergeCell ref="M27:N27"/>
    <mergeCell ref="O27:S27"/>
    <mergeCell ref="U27:AE27"/>
    <mergeCell ref="U28:AE29"/>
    <mergeCell ref="J29:L29"/>
    <mergeCell ref="M29:N29"/>
    <mergeCell ref="O29:S29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D28:E28"/>
    <mergeCell ref="F28:H28"/>
    <mergeCell ref="J28:L28"/>
    <mergeCell ref="M28:N28"/>
    <mergeCell ref="O28:S28"/>
    <mergeCell ref="J30:L30"/>
    <mergeCell ref="M30:N30"/>
    <mergeCell ref="O30:S30"/>
    <mergeCell ref="U30:AE31"/>
    <mergeCell ref="J31:L31"/>
    <mergeCell ref="M31:N31"/>
    <mergeCell ref="O31:S31"/>
    <mergeCell ref="B28:C28"/>
    <mergeCell ref="B29:C29"/>
    <mergeCell ref="D29:E29"/>
    <mergeCell ref="F29:H29"/>
    <mergeCell ref="B30:C30"/>
    <mergeCell ref="D30:E30"/>
    <mergeCell ref="F30:H30"/>
    <mergeCell ref="M32:N32"/>
    <mergeCell ref="O32:S32"/>
    <mergeCell ref="U32:AE33"/>
    <mergeCell ref="M33:N33"/>
    <mergeCell ref="O33:S33"/>
    <mergeCell ref="B31:C31"/>
    <mergeCell ref="D31:E31"/>
    <mergeCell ref="F31:H31"/>
    <mergeCell ref="B32:C32"/>
    <mergeCell ref="D32:E32"/>
    <mergeCell ref="F32:H32"/>
    <mergeCell ref="J32:L32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3:O13">
    <cfRule type="cellIs" dxfId="0" priority="5" stopIfTrue="1" operator="between">
      <formula>1</formula>
      <formula>300</formula>
    </cfRule>
  </conditionalFormatting>
  <conditionalFormatting sqref="N13:O13">
    <cfRule type="cellIs" dxfId="1" priority="6" stopIfTrue="1" operator="lessThanOrEqual">
      <formula>0</formula>
    </cfRule>
  </conditionalFormatting>
  <conditionalFormatting sqref="J13:M13">
    <cfRule type="cellIs" dxfId="0" priority="7" stopIfTrue="1" operator="between">
      <formula>1</formula>
      <formula>300</formula>
    </cfRule>
  </conditionalFormatting>
  <conditionalFormatting sqref="J13:M13">
    <cfRule type="cellIs" dxfId="1" priority="8" stopIfTrue="1" operator="lessThanOrEqual">
      <formula>0</formula>
    </cfRule>
  </conditionalFormatting>
  <conditionalFormatting sqref="N14:O14">
    <cfRule type="cellIs" dxfId="0" priority="9" stopIfTrue="1" operator="between">
      <formula>1</formula>
      <formula>300</formula>
    </cfRule>
  </conditionalFormatting>
  <conditionalFormatting sqref="N14:O14">
    <cfRule type="cellIs" dxfId="1" priority="10" stopIfTrue="1" operator="lessThanOrEqual">
      <formula>0</formula>
    </cfRule>
  </conditionalFormatting>
  <conditionalFormatting sqref="J14:M14">
    <cfRule type="cellIs" dxfId="0" priority="11" stopIfTrue="1" operator="between">
      <formula>1</formula>
      <formula>300</formula>
    </cfRule>
  </conditionalFormatting>
  <conditionalFormatting sqref="J14:M14">
    <cfRule type="cellIs" dxfId="1" priority="12" stopIfTrue="1" operator="lessThanOrEqual">
      <formula>0</formula>
    </cfRule>
  </conditionalFormatting>
  <conditionalFormatting sqref="N15:O15">
    <cfRule type="cellIs" dxfId="0" priority="13" stopIfTrue="1" operator="between">
      <formula>1</formula>
      <formula>300</formula>
    </cfRule>
  </conditionalFormatting>
  <conditionalFormatting sqref="N15:O15">
    <cfRule type="cellIs" dxfId="1" priority="14" stopIfTrue="1" operator="lessThanOrEqual">
      <formula>0</formula>
    </cfRule>
  </conditionalFormatting>
  <conditionalFormatting sqref="J15:M15">
    <cfRule type="cellIs" dxfId="0" priority="15" stopIfTrue="1" operator="between">
      <formula>1</formula>
      <formula>300</formula>
    </cfRule>
  </conditionalFormatting>
  <conditionalFormatting sqref="J15:M15">
    <cfRule type="cellIs" dxfId="1" priority="16" stopIfTrue="1" operator="lessThanOrEqual">
      <formula>0</formula>
    </cfRule>
  </conditionalFormatting>
  <conditionalFormatting sqref="N16:O16">
    <cfRule type="cellIs" dxfId="0" priority="17" stopIfTrue="1" operator="between">
      <formula>1</formula>
      <formula>300</formula>
    </cfRule>
  </conditionalFormatting>
  <conditionalFormatting sqref="N16:O16">
    <cfRule type="cellIs" dxfId="1" priority="18" stopIfTrue="1" operator="lessThanOrEqual">
      <formula>0</formula>
    </cfRule>
  </conditionalFormatting>
  <conditionalFormatting sqref="J16:M16">
    <cfRule type="cellIs" dxfId="0" priority="19" stopIfTrue="1" operator="between">
      <formula>1</formula>
      <formula>300</formula>
    </cfRule>
  </conditionalFormatting>
  <conditionalFormatting sqref="J16:M16">
    <cfRule type="cellIs" dxfId="1" priority="20" stopIfTrue="1" operator="lessThanOrEqual">
      <formula>0</formula>
    </cfRule>
  </conditionalFormatting>
  <conditionalFormatting sqref="N17:O17">
    <cfRule type="cellIs" dxfId="0" priority="21" stopIfTrue="1" operator="between">
      <formula>1</formula>
      <formula>300</formula>
    </cfRule>
  </conditionalFormatting>
  <conditionalFormatting sqref="N17:O17">
    <cfRule type="cellIs" dxfId="1" priority="22" stopIfTrue="1" operator="lessThanOrEqual">
      <formula>0</formula>
    </cfRule>
  </conditionalFormatting>
  <conditionalFormatting sqref="J17:M17">
    <cfRule type="cellIs" dxfId="0" priority="23" stopIfTrue="1" operator="between">
      <formula>1</formula>
      <formula>300</formula>
    </cfRule>
  </conditionalFormatting>
  <conditionalFormatting sqref="J17:M17">
    <cfRule type="cellIs" dxfId="1" priority="24" stopIfTrue="1" operator="lessThanOrEqual">
      <formula>0</formula>
    </cfRule>
  </conditionalFormatting>
  <conditionalFormatting sqref="N18:O18">
    <cfRule type="cellIs" dxfId="0" priority="25" stopIfTrue="1" operator="between">
      <formula>1</formula>
      <formula>300</formula>
    </cfRule>
  </conditionalFormatting>
  <conditionalFormatting sqref="N18:O18">
    <cfRule type="cellIs" dxfId="1" priority="26" stopIfTrue="1" operator="lessThanOrEqual">
      <formula>0</formula>
    </cfRule>
  </conditionalFormatting>
  <conditionalFormatting sqref="J18:M18">
    <cfRule type="cellIs" dxfId="0" priority="27" stopIfTrue="1" operator="between">
      <formula>1</formula>
      <formula>300</formula>
    </cfRule>
  </conditionalFormatting>
  <conditionalFormatting sqref="J18:M18">
    <cfRule type="cellIs" dxfId="1" priority="28" stopIfTrue="1" operator="lessThanOrEqual">
      <formula>0</formula>
    </cfRule>
  </conditionalFormatting>
  <conditionalFormatting sqref="N19:O19">
    <cfRule type="cellIs" dxfId="0" priority="29" stopIfTrue="1" operator="between">
      <formula>1</formula>
      <formula>300</formula>
    </cfRule>
  </conditionalFormatting>
  <conditionalFormatting sqref="N19:O19">
    <cfRule type="cellIs" dxfId="1" priority="30" stopIfTrue="1" operator="lessThanOrEqual">
      <formula>0</formula>
    </cfRule>
  </conditionalFormatting>
  <conditionalFormatting sqref="J19:M19">
    <cfRule type="cellIs" dxfId="0" priority="31" stopIfTrue="1" operator="between">
      <formula>1</formula>
      <formula>300</formula>
    </cfRule>
  </conditionalFormatting>
  <conditionalFormatting sqref="J19:M19">
    <cfRule type="cellIs" dxfId="1" priority="32" stopIfTrue="1" operator="lessThanOrEqual">
      <formula>0</formula>
    </cfRule>
  </conditionalFormatting>
  <conditionalFormatting sqref="N20:O20">
    <cfRule type="cellIs" dxfId="0" priority="33" stopIfTrue="1" operator="between">
      <formula>1</formula>
      <formula>300</formula>
    </cfRule>
  </conditionalFormatting>
  <conditionalFormatting sqref="N20:O20">
    <cfRule type="cellIs" dxfId="1" priority="34" stopIfTrue="1" operator="lessThanOrEqual">
      <formula>0</formula>
    </cfRule>
  </conditionalFormatting>
  <conditionalFormatting sqref="J20:M20">
    <cfRule type="cellIs" dxfId="0" priority="35" stopIfTrue="1" operator="between">
      <formula>1</formula>
      <formula>300</formula>
    </cfRule>
  </conditionalFormatting>
  <conditionalFormatting sqref="J20:M20">
    <cfRule type="cellIs" dxfId="1" priority="36" stopIfTrue="1" operator="lessThanOrEqual">
      <formula>0</formula>
    </cfRule>
  </conditionalFormatting>
  <conditionalFormatting sqref="N21:O21">
    <cfRule type="cellIs" dxfId="0" priority="37" stopIfTrue="1" operator="between">
      <formula>1</formula>
      <formula>300</formula>
    </cfRule>
  </conditionalFormatting>
  <conditionalFormatting sqref="N21:O21">
    <cfRule type="cellIs" dxfId="1" priority="38" stopIfTrue="1" operator="lessThanOrEqual">
      <formula>0</formula>
    </cfRule>
  </conditionalFormatting>
  <conditionalFormatting sqref="J21:M21">
    <cfRule type="cellIs" dxfId="0" priority="39" stopIfTrue="1" operator="between">
      <formula>1</formula>
      <formula>300</formula>
    </cfRule>
  </conditionalFormatting>
  <conditionalFormatting sqref="J21:M21">
    <cfRule type="cellIs" dxfId="1" priority="40" stopIfTrue="1" operator="lessThanOrEqual">
      <formula>0</formula>
    </cfRule>
  </conditionalFormatting>
  <conditionalFormatting sqref="N22:O22">
    <cfRule type="cellIs" dxfId="0" priority="41" stopIfTrue="1" operator="between">
      <formula>1</formula>
      <formula>300</formula>
    </cfRule>
  </conditionalFormatting>
  <conditionalFormatting sqref="N22:O22">
    <cfRule type="cellIs" dxfId="1" priority="42" stopIfTrue="1" operator="lessThanOrEqual">
      <formula>0</formula>
    </cfRule>
  </conditionalFormatting>
  <conditionalFormatting sqref="J22:M22">
    <cfRule type="cellIs" dxfId="0" priority="43" stopIfTrue="1" operator="between">
      <formula>1</formula>
      <formula>300</formula>
    </cfRule>
  </conditionalFormatting>
  <conditionalFormatting sqref="J22:M22">
    <cfRule type="cellIs" dxfId="1" priority="44" stopIfTrue="1" operator="lessThanOrEqual">
      <formula>0</formula>
    </cfRule>
  </conditionalFormatting>
  <conditionalFormatting sqref="N23:O23">
    <cfRule type="cellIs" dxfId="0" priority="45" stopIfTrue="1" operator="between">
      <formula>1</formula>
      <formula>300</formula>
    </cfRule>
  </conditionalFormatting>
  <conditionalFormatting sqref="N23:O23">
    <cfRule type="cellIs" dxfId="1" priority="46" stopIfTrue="1" operator="lessThanOrEqual">
      <formula>0</formula>
    </cfRule>
  </conditionalFormatting>
  <conditionalFormatting sqref="J23:M23">
    <cfRule type="cellIs" dxfId="0" priority="47" stopIfTrue="1" operator="between">
      <formula>1</formula>
      <formula>300</formula>
    </cfRule>
  </conditionalFormatting>
  <conditionalFormatting sqref="J23:M23">
    <cfRule type="cellIs" dxfId="1" priority="48" stopIfTrue="1" operator="lessThanOrEqual">
      <formula>0</formula>
    </cfRule>
  </conditionalFormatting>
  <conditionalFormatting sqref="N24:O24">
    <cfRule type="cellIs" dxfId="0" priority="49" stopIfTrue="1" operator="between">
      <formula>1</formula>
      <formula>300</formula>
    </cfRule>
  </conditionalFormatting>
  <conditionalFormatting sqref="N24:O24">
    <cfRule type="cellIs" dxfId="1" priority="50" stopIfTrue="1" operator="lessThanOrEqual">
      <formula>0</formula>
    </cfRule>
  </conditionalFormatting>
  <conditionalFormatting sqref="J24:M24">
    <cfRule type="cellIs" dxfId="0" priority="51" stopIfTrue="1" operator="between">
      <formula>1</formula>
      <formula>300</formula>
    </cfRule>
  </conditionalFormatting>
  <conditionalFormatting sqref="J24:M24">
    <cfRule type="cellIs" dxfId="1" priority="52" stopIfTrue="1" operator="lessThanOrEqual">
      <formula>0</formula>
    </cfRule>
  </conditionalFormatting>
  <conditionalFormatting sqref="K12">
    <cfRule type="cellIs" dxfId="0" priority="53" stopIfTrue="1" operator="between">
      <formula>1</formula>
      <formula>300</formula>
    </cfRule>
  </conditionalFormatting>
  <conditionalFormatting sqref="K12">
    <cfRule type="cellIs" dxfId="1" priority="54" stopIfTrue="1" operator="lessThanOrEqual">
      <formula>0</formula>
    </cfRule>
  </conditionalFormatting>
  <conditionalFormatting sqref="J10:O10">
    <cfRule type="cellIs" dxfId="0" priority="55" stopIfTrue="1" operator="between">
      <formula>1</formula>
      <formula>300</formula>
    </cfRule>
  </conditionalFormatting>
  <conditionalFormatting sqref="J10:O10">
    <cfRule type="cellIs" dxfId="1" priority="56" stopIfTrue="1" operator="lessThanOrEqual">
      <formula>0</formula>
    </cfRule>
  </conditionalFormatting>
  <conditionalFormatting sqref="J11:O11">
    <cfRule type="cellIs" dxfId="0" priority="57" stopIfTrue="1" operator="between">
      <formula>1</formula>
      <formula>300</formula>
    </cfRule>
  </conditionalFormatting>
  <conditionalFormatting sqref="J11:O11">
    <cfRule type="cellIs" dxfId="1" priority="58" stopIfTrue="1" operator="lessThanOrEqual">
      <formula>0</formula>
    </cfRule>
  </conditionalFormatting>
  <conditionalFormatting sqref="J12:O12">
    <cfRule type="cellIs" dxfId="0" priority="59" stopIfTrue="1" operator="between">
      <formula>1</formula>
      <formula>300</formula>
    </cfRule>
  </conditionalFormatting>
  <conditionalFormatting sqref="J12:O12">
    <cfRule type="cellIs" dxfId="1" priority="6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:C24">
      <formula1>"40,45,49,55,59,64,71,76,81,=81,87,=87,49,55,61,67,73,81,89,96,102,=102,109,=109"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ErrorMessage="1" sqref="D5">
      <formula1>"Nasjonalt stevne,Seriestevne,Seriestevne 5-kamp,Klubbmesterskap,Regionsmesterskap,Landsdelsmesterskap,Norgesmesterskap Senior,Norgesmesterskap Ungdom,Norgesmesterskap Junior,Norgesmesterskap Veteran,Norgesmesterskap 5-kamp,Norgesmesterskap Lag"</formula1>
    </dataValidation>
    <dataValidation type="list" allowBlank="1" showInputMessage="1" showErrorMessage="1" prompt="Feil_i_kategori - Feil verdi i kategori" sqref="E9:E24">
      <formula1>"UM,JM,SM,UK,JK,SK,M35,M40,M45,M50,M55,M60,M65,M70,M75,M80,M85,M90,K35,K40,K45,K50,K55,K60,K65,K70,K75,K80,K85,K90"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86"/>
    <col customWidth="1" min="8" max="8" width="27.57"/>
    <col customWidth="1" min="9" max="9" width="20.43"/>
    <col customWidth="1" min="10" max="15" width="7.14"/>
    <col customWidth="1" min="16" max="18" width="7.57"/>
    <col customWidth="1" min="19" max="19" width="10.57"/>
    <col customWidth="1" min="20" max="20" width="11.43"/>
    <col customWidth="1" min="21" max="22" width="5.57"/>
    <col customWidth="1" min="23" max="23" width="12.0"/>
    <col customWidth="1" hidden="1" min="24" max="26" width="9.14"/>
    <col customWidth="1" hidden="1" min="27" max="27" width="7.86"/>
    <col customWidth="1" hidden="1" min="28" max="29" width="9.14"/>
    <col customWidth="1" hidden="1" min="30" max="30" width="0.14"/>
    <col customWidth="1" min="31" max="31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  <c r="AE1" s="1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  <c r="AE2" s="1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  <c r="AE3" s="1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  <c r="AE4" s="1"/>
    </row>
    <row r="5" ht="12.75" customHeight="1">
      <c r="A5" s="10"/>
      <c r="B5" s="10"/>
      <c r="C5" s="11" t="s">
        <v>2</v>
      </c>
      <c r="D5" s="12" t="s">
        <v>3</v>
      </c>
      <c r="I5" s="11" t="s">
        <v>4</v>
      </c>
      <c r="J5" s="12" t="s">
        <v>5</v>
      </c>
      <c r="N5" s="11" t="s">
        <v>6</v>
      </c>
      <c r="O5" s="13" t="s">
        <v>7</v>
      </c>
      <c r="S5" s="11" t="s">
        <v>8</v>
      </c>
      <c r="T5" s="14">
        <v>44898.0</v>
      </c>
      <c r="U5" s="15" t="s">
        <v>9</v>
      </c>
      <c r="V5" s="16">
        <v>2.0</v>
      </c>
      <c r="W5" s="10"/>
      <c r="X5" s="10"/>
      <c r="Y5" s="10"/>
      <c r="Z5" s="10"/>
      <c r="AA5" s="10"/>
      <c r="AB5" s="10"/>
      <c r="AC5" s="17"/>
      <c r="AD5" s="17"/>
      <c r="AE5" s="10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8" t="s">
        <v>10</v>
      </c>
      <c r="AC6" s="18" t="s">
        <v>10</v>
      </c>
      <c r="AD6" s="18" t="s">
        <v>10</v>
      </c>
      <c r="AE6" s="1"/>
    </row>
    <row r="7" ht="12.75" customHeight="1">
      <c r="A7" s="2"/>
      <c r="B7" s="19" t="s">
        <v>11</v>
      </c>
      <c r="C7" s="20" t="s">
        <v>12</v>
      </c>
      <c r="D7" s="20" t="s">
        <v>13</v>
      </c>
      <c r="E7" s="21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2"/>
      <c r="K7" s="23" t="s">
        <v>19</v>
      </c>
      <c r="L7" s="20"/>
      <c r="M7" s="20"/>
      <c r="N7" s="24" t="s">
        <v>20</v>
      </c>
      <c r="O7" s="20"/>
      <c r="P7" s="25" t="s">
        <v>21</v>
      </c>
      <c r="Q7" s="20"/>
      <c r="R7" s="20" t="s">
        <v>22</v>
      </c>
      <c r="S7" s="26" t="s">
        <v>23</v>
      </c>
      <c r="T7" s="27" t="s">
        <v>23</v>
      </c>
      <c r="U7" s="26" t="s">
        <v>24</v>
      </c>
      <c r="V7" s="26" t="s">
        <v>25</v>
      </c>
      <c r="W7" s="26" t="s">
        <v>26</v>
      </c>
      <c r="X7" s="6"/>
      <c r="Y7" s="2"/>
      <c r="Z7" s="2"/>
      <c r="AA7" s="2"/>
      <c r="AB7" s="28" t="s">
        <v>27</v>
      </c>
      <c r="AC7" s="28" t="s">
        <v>27</v>
      </c>
      <c r="AD7" s="28" t="s">
        <v>27</v>
      </c>
      <c r="AE7" s="2"/>
    </row>
    <row r="8" ht="12.75" customHeight="1">
      <c r="A8" s="2"/>
      <c r="B8" s="29"/>
      <c r="C8" s="30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2">
        <v>2.0</v>
      </c>
      <c r="L8" s="33">
        <v>3.0</v>
      </c>
      <c r="M8" s="33">
        <v>1.0</v>
      </c>
      <c r="N8" s="32">
        <v>2.0</v>
      </c>
      <c r="O8" s="33">
        <v>3.0</v>
      </c>
      <c r="P8" s="34" t="s">
        <v>33</v>
      </c>
      <c r="Q8" s="30"/>
      <c r="R8" s="30" t="s">
        <v>34</v>
      </c>
      <c r="S8" s="35"/>
      <c r="T8" s="35" t="s">
        <v>35</v>
      </c>
      <c r="U8" s="35"/>
      <c r="V8" s="35"/>
      <c r="W8" s="35"/>
      <c r="X8" s="2"/>
      <c r="Y8" s="2" t="s">
        <v>36</v>
      </c>
      <c r="Z8" s="2" t="s">
        <v>37</v>
      </c>
      <c r="AA8" s="6" t="s">
        <v>35</v>
      </c>
      <c r="AB8" s="28" t="s">
        <v>38</v>
      </c>
      <c r="AC8" s="28" t="s">
        <v>39</v>
      </c>
      <c r="AD8" s="28" t="s">
        <v>40</v>
      </c>
      <c r="AE8" s="2"/>
    </row>
    <row r="9" ht="19.5" customHeight="1">
      <c r="A9" s="36"/>
      <c r="B9" s="37"/>
      <c r="C9" s="38"/>
      <c r="D9" s="39"/>
      <c r="E9" s="40"/>
      <c r="F9" s="41"/>
      <c r="G9" s="42"/>
      <c r="H9" s="43"/>
      <c r="I9" s="43"/>
      <c r="J9" s="44"/>
      <c r="K9" s="44"/>
      <c r="L9" s="44"/>
      <c r="M9" s="44"/>
      <c r="N9" s="44"/>
      <c r="O9" s="44"/>
      <c r="P9" s="45">
        <f t="shared" ref="P9:P24" si="1">IF(MAX(J9:L9)&lt;0,0,TRUNC(MAX(J9:L9)/1)*1)</f>
        <v>0</v>
      </c>
      <c r="Q9" s="45">
        <f t="shared" ref="Q9:Q24" si="2">IF(MAX(M9:O9)&lt;0,0,TRUNC(MAX(M9:O9)/1)*1)</f>
        <v>0</v>
      </c>
      <c r="R9" s="45">
        <f t="shared" ref="R9:R24" si="3">IF(P9=0,0,IF(Q9=0,0,SUM(P9:Q9)))</f>
        <v>0</v>
      </c>
      <c r="S9" s="46" t="str">
        <f t="shared" ref="S9:S24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/>
      </c>
      <c r="T9" s="46" t="str">
        <f t="shared" ref="T9:T24" si="5">IF(AA9=1,S9*AD9,"")</f>
        <v/>
      </c>
      <c r="U9" s="42"/>
      <c r="V9" s="40"/>
      <c r="W9" s="47" t="str">
        <f t="shared" ref="W9:W24" si="6">IF(R9="","",IF(D9="","",IF((Y9="k"),IF(D9&gt;153.655,1,IF(D9&lt;28,10^(0.783497476*LOG10(28/153.655)^2),10^(0.783497476*LOG10(D9/153.655)^2))),IF(D9&gt;175.508,1,IF(D9&lt;32,10^(0.75194503*LOG10(32/175.508)^2),10^(0.75194503*LOG10(D9/175.508)^2))))))</f>
        <v/>
      </c>
      <c r="X9" s="48">
        <f>T5</f>
        <v>44898</v>
      </c>
      <c r="Y9" s="2" t="b">
        <f t="shared" ref="Y9:Y24" si="7">IF(ISNUMBER(FIND("M",E9)),"m",IF(ISNUMBER(FIND("K",E9)),"k"))</f>
        <v>0</v>
      </c>
      <c r="Z9" s="49">
        <f t="shared" ref="Z9:Z24" si="8">IF(OR(F9="",X9=""),0,(YEAR(X9)-YEAR(F9)))</f>
        <v>0</v>
      </c>
      <c r="AA9" s="50">
        <f t="shared" ref="AA9:AA24" si="9">IF(Z9&gt;34,1,0)</f>
        <v>0</v>
      </c>
      <c r="AB9" s="36" t="b">
        <f>IF(AA9=1,LOOKUP(Z9,'Meltzer-Faber'!A3:A63,'Meltzer-Faber'!B3:B63))</f>
        <v>0</v>
      </c>
      <c r="AC9" s="51" t="b">
        <f>IF(AA9=1,LOOKUP(Z9,'Meltzer-Faber'!A3:A63,'Meltzer-Faber'!C3:C63))</f>
        <v>0</v>
      </c>
      <c r="AD9" s="51" t="str">
        <f t="shared" ref="AD9:AD24" si="10">IF(Y9="m",AB9,IF(Y9="k",AC9,""))</f>
        <v/>
      </c>
      <c r="AE9" s="36"/>
    </row>
    <row r="10" ht="19.5" customHeight="1">
      <c r="A10" s="36"/>
      <c r="B10" s="52">
        <v>1992002.0</v>
      </c>
      <c r="C10" s="53" t="s">
        <v>68</v>
      </c>
      <c r="D10" s="54">
        <v>59.47</v>
      </c>
      <c r="E10" s="40" t="s">
        <v>45</v>
      </c>
      <c r="F10" s="55">
        <v>33830.0</v>
      </c>
      <c r="G10" s="56">
        <v>1.0</v>
      </c>
      <c r="H10" s="57" t="s">
        <v>69</v>
      </c>
      <c r="I10" s="57" t="s">
        <v>5</v>
      </c>
      <c r="J10" s="58">
        <v>84.0</v>
      </c>
      <c r="K10" s="59">
        <v>87.0</v>
      </c>
      <c r="L10" s="59">
        <v>-89.0</v>
      </c>
      <c r="M10" s="58">
        <v>-103.0</v>
      </c>
      <c r="N10" s="60">
        <v>103.0</v>
      </c>
      <c r="O10" s="61">
        <v>-106.0</v>
      </c>
      <c r="P10" s="62">
        <f t="shared" si="1"/>
        <v>87</v>
      </c>
      <c r="Q10" s="62">
        <f t="shared" si="2"/>
        <v>103</v>
      </c>
      <c r="R10" s="62">
        <f t="shared" si="3"/>
        <v>190</v>
      </c>
      <c r="S10" s="63">
        <f t="shared" si="4"/>
        <v>258.1714678</v>
      </c>
      <c r="T10" s="63" t="str">
        <f t="shared" si="5"/>
        <v/>
      </c>
      <c r="U10" s="64"/>
      <c r="V10" s="65"/>
      <c r="W10" s="66">
        <f t="shared" si="6"/>
        <v>1.358797199</v>
      </c>
      <c r="X10" s="48">
        <f>T5</f>
        <v>44898</v>
      </c>
      <c r="Y10" s="2" t="str">
        <f t="shared" si="7"/>
        <v>k</v>
      </c>
      <c r="Z10" s="49">
        <f t="shared" si="8"/>
        <v>30</v>
      </c>
      <c r="AA10" s="67">
        <f t="shared" si="9"/>
        <v>0</v>
      </c>
      <c r="AB10" s="36" t="b">
        <f>IF(AA10=1,LOOKUP(Z10,'Meltzer-Faber'!A3:A63,'Meltzer-Faber'!B3:B63))</f>
        <v>0</v>
      </c>
      <c r="AC10" s="51" t="b">
        <f>IF(AA10=1,LOOKUP(Z10,'Meltzer-Faber'!A3:A63,'Meltzer-Faber'!C3:C63))</f>
        <v>0</v>
      </c>
      <c r="AD10" s="51" t="b">
        <f t="shared" si="10"/>
        <v>0</v>
      </c>
      <c r="AE10" s="36"/>
    </row>
    <row r="11" ht="19.5" customHeight="1">
      <c r="A11" s="36"/>
      <c r="B11" s="52">
        <v>2006001.0</v>
      </c>
      <c r="C11" s="53" t="s">
        <v>70</v>
      </c>
      <c r="D11" s="54">
        <v>71.6</v>
      </c>
      <c r="E11" s="40" t="s">
        <v>71</v>
      </c>
      <c r="F11" s="55">
        <v>38744.0</v>
      </c>
      <c r="G11" s="56">
        <v>2.0</v>
      </c>
      <c r="H11" s="57" t="s">
        <v>72</v>
      </c>
      <c r="I11" s="57" t="s">
        <v>5</v>
      </c>
      <c r="J11" s="58">
        <v>75.0</v>
      </c>
      <c r="K11" s="59">
        <v>78.0</v>
      </c>
      <c r="L11" s="59">
        <v>80.0</v>
      </c>
      <c r="M11" s="58">
        <v>85.0</v>
      </c>
      <c r="N11" s="60">
        <v>90.0</v>
      </c>
      <c r="O11" s="61">
        <v>95.0</v>
      </c>
      <c r="P11" s="62">
        <f t="shared" si="1"/>
        <v>80</v>
      </c>
      <c r="Q11" s="62">
        <f t="shared" si="2"/>
        <v>95</v>
      </c>
      <c r="R11" s="62">
        <f t="shared" si="3"/>
        <v>175</v>
      </c>
      <c r="S11" s="63">
        <f t="shared" si="4"/>
        <v>227.5347939</v>
      </c>
      <c r="T11" s="63" t="str">
        <f t="shared" si="5"/>
        <v/>
      </c>
      <c r="U11" s="64"/>
      <c r="V11" s="65"/>
      <c r="W11" s="66">
        <f t="shared" si="6"/>
        <v>1.300198822</v>
      </c>
      <c r="X11" s="48">
        <f>T5</f>
        <v>44898</v>
      </c>
      <c r="Y11" s="2" t="str">
        <f t="shared" si="7"/>
        <v>m</v>
      </c>
      <c r="Z11" s="49">
        <f t="shared" si="8"/>
        <v>16</v>
      </c>
      <c r="AA11" s="50">
        <f t="shared" si="9"/>
        <v>0</v>
      </c>
      <c r="AB11" s="36" t="b">
        <f>IF(AA11=1,LOOKUP(Z11,'Meltzer-Faber'!A3:A63,'Meltzer-Faber'!B3:B63))</f>
        <v>0</v>
      </c>
      <c r="AC11" s="51" t="b">
        <f>IF(AA11=1,LOOKUP(Z11,'Meltzer-Faber'!A3:A63,'Meltzer-Faber'!C3:C63))</f>
        <v>0</v>
      </c>
      <c r="AD11" s="51" t="b">
        <f t="shared" si="10"/>
        <v>0</v>
      </c>
      <c r="AE11" s="36"/>
    </row>
    <row r="12" ht="19.5" customHeight="1">
      <c r="A12" s="36"/>
      <c r="B12" s="52">
        <v>1996002.0</v>
      </c>
      <c r="C12" s="53" t="s">
        <v>73</v>
      </c>
      <c r="D12" s="54">
        <v>87.0</v>
      </c>
      <c r="E12" s="40" t="s">
        <v>51</v>
      </c>
      <c r="F12" s="55">
        <v>35134.0</v>
      </c>
      <c r="G12" s="56">
        <v>3.0</v>
      </c>
      <c r="H12" s="57" t="s">
        <v>74</v>
      </c>
      <c r="I12" s="57" t="s">
        <v>5</v>
      </c>
      <c r="J12" s="58">
        <v>80.0</v>
      </c>
      <c r="K12" s="59">
        <v>-85.0</v>
      </c>
      <c r="L12" s="59">
        <v>-88.0</v>
      </c>
      <c r="M12" s="58">
        <v>-110.0</v>
      </c>
      <c r="N12" s="68">
        <v>-115.0</v>
      </c>
      <c r="O12" s="61">
        <v>115.0</v>
      </c>
      <c r="P12" s="62">
        <f t="shared" si="1"/>
        <v>80</v>
      </c>
      <c r="Q12" s="62">
        <f t="shared" si="2"/>
        <v>115</v>
      </c>
      <c r="R12" s="62">
        <f t="shared" si="3"/>
        <v>195</v>
      </c>
      <c r="S12" s="63">
        <f t="shared" si="4"/>
        <v>229.0247157</v>
      </c>
      <c r="T12" s="63" t="str">
        <f t="shared" si="5"/>
        <v/>
      </c>
      <c r="U12" s="64"/>
      <c r="V12" s="65" t="s">
        <v>50</v>
      </c>
      <c r="W12" s="66">
        <f t="shared" si="6"/>
        <v>1.174485722</v>
      </c>
      <c r="X12" s="48">
        <f>T5</f>
        <v>44898</v>
      </c>
      <c r="Y12" s="2" t="str">
        <f t="shared" si="7"/>
        <v>m</v>
      </c>
      <c r="Z12" s="49">
        <f t="shared" si="8"/>
        <v>26</v>
      </c>
      <c r="AA12" s="50">
        <f t="shared" si="9"/>
        <v>0</v>
      </c>
      <c r="AB12" s="36" t="b">
        <f>IF(AA12=1,LOOKUP(Z12,'Meltzer-Faber'!A3:A63,'Meltzer-Faber'!B3:B63))</f>
        <v>0</v>
      </c>
      <c r="AC12" s="51" t="b">
        <f>IF(AA12=1,LOOKUP(Z12,'Meltzer-Faber'!A3:A63,'Meltzer-Faber'!C3:C63))</f>
        <v>0</v>
      </c>
      <c r="AD12" s="51" t="b">
        <f t="shared" si="10"/>
        <v>0</v>
      </c>
      <c r="AE12" s="36"/>
    </row>
    <row r="13" ht="19.5" customHeight="1">
      <c r="A13" s="36"/>
      <c r="B13" s="52">
        <v>1990001.0</v>
      </c>
      <c r="C13" s="53" t="s">
        <v>75</v>
      </c>
      <c r="D13" s="71">
        <v>102.0</v>
      </c>
      <c r="E13" s="40" t="s">
        <v>51</v>
      </c>
      <c r="F13" s="72">
        <v>33148.0</v>
      </c>
      <c r="G13" s="64">
        <v>4.0</v>
      </c>
      <c r="H13" s="73" t="s">
        <v>76</v>
      </c>
      <c r="I13" s="73" t="s">
        <v>5</v>
      </c>
      <c r="J13" s="74">
        <v>85.0</v>
      </c>
      <c r="K13" s="74">
        <v>90.0</v>
      </c>
      <c r="L13" s="74">
        <v>95.0</v>
      </c>
      <c r="M13" s="74">
        <v>115.0</v>
      </c>
      <c r="N13" s="74">
        <v>120.0</v>
      </c>
      <c r="O13" s="74">
        <v>-125.0</v>
      </c>
      <c r="P13" s="62">
        <f t="shared" si="1"/>
        <v>95</v>
      </c>
      <c r="Q13" s="62">
        <f t="shared" si="2"/>
        <v>120</v>
      </c>
      <c r="R13" s="62">
        <f t="shared" si="3"/>
        <v>215</v>
      </c>
      <c r="S13" s="63">
        <f t="shared" si="4"/>
        <v>236.7070696</v>
      </c>
      <c r="T13" s="63" t="str">
        <f t="shared" si="5"/>
        <v/>
      </c>
      <c r="U13" s="64"/>
      <c r="V13" s="65" t="s">
        <v>50</v>
      </c>
      <c r="W13" s="66">
        <f t="shared" si="6"/>
        <v>1.100963114</v>
      </c>
      <c r="X13" s="48">
        <f>T5</f>
        <v>44898</v>
      </c>
      <c r="Y13" s="2" t="str">
        <f t="shared" si="7"/>
        <v>m</v>
      </c>
      <c r="Z13" s="49">
        <f t="shared" si="8"/>
        <v>32</v>
      </c>
      <c r="AA13" s="50">
        <f t="shared" si="9"/>
        <v>0</v>
      </c>
      <c r="AB13" s="36" t="b">
        <f>IF(AA13=1,LOOKUP(Z13,'Meltzer-Faber'!A3:A63,'Meltzer-Faber'!B3:B63))</f>
        <v>0</v>
      </c>
      <c r="AC13" s="51" t="b">
        <f>IF(AA13=1,LOOKUP(Z13,'Meltzer-Faber'!A3:A63,'Meltzer-Faber'!C3:C63))</f>
        <v>0</v>
      </c>
      <c r="AD13" s="51" t="b">
        <f t="shared" si="10"/>
        <v>0</v>
      </c>
      <c r="AE13" s="36"/>
    </row>
    <row r="14" ht="19.5" customHeight="1">
      <c r="A14" s="36"/>
      <c r="B14" s="52">
        <v>1997001.0</v>
      </c>
      <c r="C14" s="53" t="s">
        <v>47</v>
      </c>
      <c r="D14" s="71">
        <v>93.0</v>
      </c>
      <c r="E14" s="40" t="s">
        <v>51</v>
      </c>
      <c r="F14" s="72">
        <v>35744.0</v>
      </c>
      <c r="G14" s="64">
        <v>5.0</v>
      </c>
      <c r="H14" s="73" t="s">
        <v>77</v>
      </c>
      <c r="I14" s="73" t="s">
        <v>5</v>
      </c>
      <c r="J14" s="74">
        <v>105.0</v>
      </c>
      <c r="K14" s="74">
        <v>112.0</v>
      </c>
      <c r="L14" s="74">
        <v>117.0</v>
      </c>
      <c r="M14" s="74">
        <v>140.0</v>
      </c>
      <c r="N14" s="74">
        <v>147.0</v>
      </c>
      <c r="O14" s="74">
        <v>153.0</v>
      </c>
      <c r="P14" s="62">
        <f t="shared" si="1"/>
        <v>117</v>
      </c>
      <c r="Q14" s="62">
        <f t="shared" si="2"/>
        <v>153</v>
      </c>
      <c r="R14" s="62">
        <f t="shared" si="3"/>
        <v>270</v>
      </c>
      <c r="S14" s="63">
        <f t="shared" si="4"/>
        <v>308.0113627</v>
      </c>
      <c r="T14" s="63" t="str">
        <f t="shared" si="5"/>
        <v/>
      </c>
      <c r="U14" s="64"/>
      <c r="V14" s="65" t="s">
        <v>50</v>
      </c>
      <c r="W14" s="66">
        <f t="shared" si="6"/>
        <v>1.140782825</v>
      </c>
      <c r="X14" s="48">
        <f>T5</f>
        <v>44898</v>
      </c>
      <c r="Y14" s="2" t="str">
        <f t="shared" si="7"/>
        <v>m</v>
      </c>
      <c r="Z14" s="49">
        <f t="shared" si="8"/>
        <v>25</v>
      </c>
      <c r="AA14" s="50">
        <f t="shared" si="9"/>
        <v>0</v>
      </c>
      <c r="AB14" s="36" t="b">
        <f>IF(AA14=1,LOOKUP(Z14,'Meltzer-Faber'!A3:A63,'Meltzer-Faber'!B3:B63))</f>
        <v>0</v>
      </c>
      <c r="AC14" s="51" t="b">
        <f>IF(AA14=1,LOOKUP(Z14,'Meltzer-Faber'!A3:A63,'Meltzer-Faber'!C3:C63))</f>
        <v>0</v>
      </c>
      <c r="AD14" s="51" t="b">
        <f t="shared" si="10"/>
        <v>0</v>
      </c>
      <c r="AE14" s="36"/>
    </row>
    <row r="15" ht="19.5" customHeight="1">
      <c r="A15" s="36"/>
      <c r="B15" s="52"/>
      <c r="C15" s="38"/>
      <c r="D15" s="71"/>
      <c r="E15" s="40"/>
      <c r="F15" s="72"/>
      <c r="G15" s="64"/>
      <c r="H15" s="73"/>
      <c r="I15" s="73"/>
      <c r="J15" s="74"/>
      <c r="K15" s="74"/>
      <c r="L15" s="74"/>
      <c r="M15" s="74"/>
      <c r="N15" s="74"/>
      <c r="O15" s="74"/>
      <c r="P15" s="62">
        <f t="shared" si="1"/>
        <v>0</v>
      </c>
      <c r="Q15" s="62">
        <f t="shared" si="2"/>
        <v>0</v>
      </c>
      <c r="R15" s="62">
        <f t="shared" si="3"/>
        <v>0</v>
      </c>
      <c r="S15" s="63" t="str">
        <f t="shared" si="4"/>
        <v/>
      </c>
      <c r="T15" s="63" t="str">
        <f t="shared" si="5"/>
        <v/>
      </c>
      <c r="U15" s="64"/>
      <c r="V15" s="65"/>
      <c r="W15" s="66" t="str">
        <f t="shared" si="6"/>
        <v/>
      </c>
      <c r="X15" s="48">
        <f>T5</f>
        <v>44898</v>
      </c>
      <c r="Y15" s="2" t="b">
        <f t="shared" si="7"/>
        <v>0</v>
      </c>
      <c r="Z15" s="49">
        <f t="shared" si="8"/>
        <v>0</v>
      </c>
      <c r="AA15" s="50">
        <f t="shared" si="9"/>
        <v>0</v>
      </c>
      <c r="AB15" s="36" t="b">
        <f>IF(AA15=1,LOOKUP(Z15,'Meltzer-Faber'!A3:A63,'Meltzer-Faber'!B3:B63))</f>
        <v>0</v>
      </c>
      <c r="AC15" s="51" t="b">
        <f>IF(AA15=1,LOOKUP(Z15,'Meltzer-Faber'!A3:A63,'Meltzer-Faber'!C3:C63))</f>
        <v>0</v>
      </c>
      <c r="AD15" s="51" t="str">
        <f t="shared" si="10"/>
        <v/>
      </c>
      <c r="AE15" s="36"/>
    </row>
    <row r="16" ht="19.5" customHeight="1">
      <c r="A16" s="36"/>
      <c r="B16" s="52"/>
      <c r="C16" s="38"/>
      <c r="D16" s="71"/>
      <c r="E16" s="40"/>
      <c r="F16" s="72"/>
      <c r="G16" s="64"/>
      <c r="H16" s="73"/>
      <c r="I16" s="73"/>
      <c r="J16" s="74"/>
      <c r="K16" s="74"/>
      <c r="L16" s="74"/>
      <c r="M16" s="74"/>
      <c r="N16" s="74"/>
      <c r="O16" s="74"/>
      <c r="P16" s="62">
        <f t="shared" si="1"/>
        <v>0</v>
      </c>
      <c r="Q16" s="62">
        <f t="shared" si="2"/>
        <v>0</v>
      </c>
      <c r="R16" s="62">
        <f t="shared" si="3"/>
        <v>0</v>
      </c>
      <c r="S16" s="63" t="str">
        <f t="shared" si="4"/>
        <v/>
      </c>
      <c r="T16" s="63" t="str">
        <f t="shared" si="5"/>
        <v/>
      </c>
      <c r="U16" s="64"/>
      <c r="V16" s="65"/>
      <c r="W16" s="66" t="str">
        <f t="shared" si="6"/>
        <v/>
      </c>
      <c r="X16" s="48">
        <f>T5</f>
        <v>44898</v>
      </c>
      <c r="Y16" s="2" t="b">
        <f t="shared" si="7"/>
        <v>0</v>
      </c>
      <c r="Z16" s="49">
        <f t="shared" si="8"/>
        <v>0</v>
      </c>
      <c r="AA16" s="50">
        <f t="shared" si="9"/>
        <v>0</v>
      </c>
      <c r="AB16" s="36" t="b">
        <f>IF(AA16=1,LOOKUP(Z16,'Meltzer-Faber'!A3:A63,'Meltzer-Faber'!B3:B63))</f>
        <v>0</v>
      </c>
      <c r="AC16" s="51" t="b">
        <f>IF(AA16=1,LOOKUP(Z16,'Meltzer-Faber'!A3:A63,'Meltzer-Faber'!C3:C63))</f>
        <v>0</v>
      </c>
      <c r="AD16" s="51" t="str">
        <f t="shared" si="10"/>
        <v/>
      </c>
      <c r="AE16" s="36"/>
    </row>
    <row r="17" ht="19.5" customHeight="1">
      <c r="A17" s="36"/>
      <c r="B17" s="52"/>
      <c r="C17" s="38"/>
      <c r="D17" s="71"/>
      <c r="E17" s="40"/>
      <c r="F17" s="72"/>
      <c r="G17" s="64"/>
      <c r="H17" s="73"/>
      <c r="I17" s="73"/>
      <c r="J17" s="74"/>
      <c r="K17" s="74"/>
      <c r="L17" s="74"/>
      <c r="M17" s="74"/>
      <c r="N17" s="74"/>
      <c r="O17" s="74"/>
      <c r="P17" s="62">
        <f t="shared" si="1"/>
        <v>0</v>
      </c>
      <c r="Q17" s="62">
        <f t="shared" si="2"/>
        <v>0</v>
      </c>
      <c r="R17" s="62">
        <f t="shared" si="3"/>
        <v>0</v>
      </c>
      <c r="S17" s="63" t="str">
        <f t="shared" si="4"/>
        <v/>
      </c>
      <c r="T17" s="63" t="str">
        <f t="shared" si="5"/>
        <v/>
      </c>
      <c r="U17" s="64"/>
      <c r="V17" s="65"/>
      <c r="W17" s="66" t="str">
        <f t="shared" si="6"/>
        <v/>
      </c>
      <c r="X17" s="48">
        <f>T5</f>
        <v>44898</v>
      </c>
      <c r="Y17" s="2" t="b">
        <f t="shared" si="7"/>
        <v>0</v>
      </c>
      <c r="Z17" s="49">
        <f t="shared" si="8"/>
        <v>0</v>
      </c>
      <c r="AA17" s="50">
        <f t="shared" si="9"/>
        <v>0</v>
      </c>
      <c r="AB17" s="36" t="b">
        <f>IF(AA17=1,LOOKUP(Z17,'Meltzer-Faber'!A3:A63,'Meltzer-Faber'!B3:B63))</f>
        <v>0</v>
      </c>
      <c r="AC17" s="51" t="b">
        <f>IF(AA17=1,LOOKUP(Z17,'Meltzer-Faber'!A3:A63,'Meltzer-Faber'!C3:C63))</f>
        <v>0</v>
      </c>
      <c r="AD17" s="51" t="str">
        <f t="shared" si="10"/>
        <v/>
      </c>
      <c r="AE17" s="36"/>
    </row>
    <row r="18" ht="19.5" customHeight="1">
      <c r="A18" s="36"/>
      <c r="B18" s="52"/>
      <c r="C18" s="38"/>
      <c r="D18" s="71"/>
      <c r="E18" s="40"/>
      <c r="F18" s="72"/>
      <c r="G18" s="64"/>
      <c r="H18" s="73"/>
      <c r="I18" s="73"/>
      <c r="J18" s="74"/>
      <c r="K18" s="74"/>
      <c r="L18" s="74"/>
      <c r="M18" s="74"/>
      <c r="N18" s="74"/>
      <c r="O18" s="74"/>
      <c r="P18" s="62">
        <f t="shared" si="1"/>
        <v>0</v>
      </c>
      <c r="Q18" s="62">
        <f t="shared" si="2"/>
        <v>0</v>
      </c>
      <c r="R18" s="62">
        <f t="shared" si="3"/>
        <v>0</v>
      </c>
      <c r="S18" s="63" t="str">
        <f t="shared" si="4"/>
        <v/>
      </c>
      <c r="T18" s="63" t="str">
        <f t="shared" si="5"/>
        <v/>
      </c>
      <c r="U18" s="64"/>
      <c r="V18" s="65" t="s">
        <v>50</v>
      </c>
      <c r="W18" s="66" t="str">
        <f t="shared" si="6"/>
        <v/>
      </c>
      <c r="X18" s="48">
        <f>T5</f>
        <v>44898</v>
      </c>
      <c r="Y18" s="2" t="b">
        <f t="shared" si="7"/>
        <v>0</v>
      </c>
      <c r="Z18" s="49">
        <f t="shared" si="8"/>
        <v>0</v>
      </c>
      <c r="AA18" s="50">
        <f t="shared" si="9"/>
        <v>0</v>
      </c>
      <c r="AB18" s="36" t="b">
        <f>IF(AA18=1,LOOKUP(Z18,'Meltzer-Faber'!A3:A63,'Meltzer-Faber'!B3:B63))</f>
        <v>0</v>
      </c>
      <c r="AC18" s="51" t="b">
        <f>IF(AA18=1,LOOKUP(Z18,'Meltzer-Faber'!A3:A63,'Meltzer-Faber'!C3:C63))</f>
        <v>0</v>
      </c>
      <c r="AD18" s="51" t="str">
        <f t="shared" si="10"/>
        <v/>
      </c>
      <c r="AE18" s="36"/>
    </row>
    <row r="19" ht="19.5" customHeight="1">
      <c r="A19" s="36"/>
      <c r="B19" s="52"/>
      <c r="C19" s="38"/>
      <c r="D19" s="71"/>
      <c r="E19" s="40"/>
      <c r="F19" s="72"/>
      <c r="G19" s="64"/>
      <c r="H19" s="73"/>
      <c r="I19" s="73"/>
      <c r="J19" s="74"/>
      <c r="K19" s="74"/>
      <c r="L19" s="74"/>
      <c r="M19" s="74"/>
      <c r="N19" s="74"/>
      <c r="O19" s="74"/>
      <c r="P19" s="62">
        <f t="shared" si="1"/>
        <v>0</v>
      </c>
      <c r="Q19" s="62">
        <f t="shared" si="2"/>
        <v>0</v>
      </c>
      <c r="R19" s="62">
        <f t="shared" si="3"/>
        <v>0</v>
      </c>
      <c r="S19" s="63" t="str">
        <f t="shared" si="4"/>
        <v/>
      </c>
      <c r="T19" s="63" t="str">
        <f t="shared" si="5"/>
        <v/>
      </c>
      <c r="U19" s="64"/>
      <c r="V19" s="65"/>
      <c r="W19" s="66" t="str">
        <f t="shared" si="6"/>
        <v/>
      </c>
      <c r="X19" s="48">
        <f>T5</f>
        <v>44898</v>
      </c>
      <c r="Y19" s="2" t="b">
        <f t="shared" si="7"/>
        <v>0</v>
      </c>
      <c r="Z19" s="49">
        <f t="shared" si="8"/>
        <v>0</v>
      </c>
      <c r="AA19" s="50">
        <f t="shared" si="9"/>
        <v>0</v>
      </c>
      <c r="AB19" s="36" t="b">
        <f>IF(AA19=1,LOOKUP(Z19,'Meltzer-Faber'!A3:A63,'Meltzer-Faber'!B3:B63))</f>
        <v>0</v>
      </c>
      <c r="AC19" s="51" t="b">
        <f>IF(AA19=1,LOOKUP(Z19,'Meltzer-Faber'!A3:A63,'Meltzer-Faber'!C3:C63))</f>
        <v>0</v>
      </c>
      <c r="AD19" s="51" t="str">
        <f t="shared" si="10"/>
        <v/>
      </c>
      <c r="AE19" s="36"/>
    </row>
    <row r="20" ht="19.5" customHeight="1">
      <c r="A20" s="36"/>
      <c r="B20" s="52"/>
      <c r="C20" s="38"/>
      <c r="D20" s="71"/>
      <c r="E20" s="40"/>
      <c r="F20" s="72"/>
      <c r="G20" s="64"/>
      <c r="H20" s="73"/>
      <c r="I20" s="73"/>
      <c r="J20" s="74"/>
      <c r="K20" s="74"/>
      <c r="L20" s="74"/>
      <c r="M20" s="74"/>
      <c r="N20" s="74"/>
      <c r="O20" s="74"/>
      <c r="P20" s="62">
        <f t="shared" si="1"/>
        <v>0</v>
      </c>
      <c r="Q20" s="62">
        <f t="shared" si="2"/>
        <v>0</v>
      </c>
      <c r="R20" s="62">
        <f t="shared" si="3"/>
        <v>0</v>
      </c>
      <c r="S20" s="63" t="str">
        <f t="shared" si="4"/>
        <v/>
      </c>
      <c r="T20" s="63" t="str">
        <f t="shared" si="5"/>
        <v/>
      </c>
      <c r="U20" s="64"/>
      <c r="V20" s="65"/>
      <c r="W20" s="66" t="str">
        <f t="shared" si="6"/>
        <v/>
      </c>
      <c r="X20" s="48">
        <f>T5</f>
        <v>44898</v>
      </c>
      <c r="Y20" s="2" t="b">
        <f t="shared" si="7"/>
        <v>0</v>
      </c>
      <c r="Z20" s="49">
        <f t="shared" si="8"/>
        <v>0</v>
      </c>
      <c r="AA20" s="50">
        <f t="shared" si="9"/>
        <v>0</v>
      </c>
      <c r="AB20" s="36" t="b">
        <f>IF(AA20=1,LOOKUP(Z20,'Meltzer-Faber'!A3:A63,'Meltzer-Faber'!B3:B63))</f>
        <v>0</v>
      </c>
      <c r="AC20" s="51" t="b">
        <f>IF(AA20=1,LOOKUP(Z20,'Meltzer-Faber'!A3:A63,'Meltzer-Faber'!C3:C63))</f>
        <v>0</v>
      </c>
      <c r="AD20" s="51" t="str">
        <f t="shared" si="10"/>
        <v/>
      </c>
      <c r="AE20" s="36"/>
    </row>
    <row r="21" ht="19.5" customHeight="1">
      <c r="A21" s="36"/>
      <c r="B21" s="52"/>
      <c r="C21" s="38"/>
      <c r="D21" s="71"/>
      <c r="E21" s="40"/>
      <c r="F21" s="72"/>
      <c r="G21" s="64"/>
      <c r="H21" s="73"/>
      <c r="I21" s="73"/>
      <c r="J21" s="74"/>
      <c r="K21" s="74"/>
      <c r="L21" s="74"/>
      <c r="M21" s="74"/>
      <c r="N21" s="74"/>
      <c r="O21" s="74"/>
      <c r="P21" s="62">
        <f t="shared" si="1"/>
        <v>0</v>
      </c>
      <c r="Q21" s="62">
        <f t="shared" si="2"/>
        <v>0</v>
      </c>
      <c r="R21" s="62">
        <f t="shared" si="3"/>
        <v>0</v>
      </c>
      <c r="S21" s="63" t="str">
        <f t="shared" si="4"/>
        <v/>
      </c>
      <c r="T21" s="63" t="str">
        <f t="shared" si="5"/>
        <v/>
      </c>
      <c r="U21" s="64"/>
      <c r="V21" s="65"/>
      <c r="W21" s="66" t="str">
        <f t="shared" si="6"/>
        <v/>
      </c>
      <c r="X21" s="48">
        <f>T5</f>
        <v>44898</v>
      </c>
      <c r="Y21" s="2" t="b">
        <f t="shared" si="7"/>
        <v>0</v>
      </c>
      <c r="Z21" s="49">
        <f t="shared" si="8"/>
        <v>0</v>
      </c>
      <c r="AA21" s="50">
        <f t="shared" si="9"/>
        <v>0</v>
      </c>
      <c r="AB21" s="36" t="b">
        <f>IF(AA21=1,LOOKUP(Z21,'Meltzer-Faber'!A3:A63,'Meltzer-Faber'!B3:B63))</f>
        <v>0</v>
      </c>
      <c r="AC21" s="51" t="b">
        <f>IF(AA21=1,LOOKUP(Z21,'Meltzer-Faber'!A3:A63,'Meltzer-Faber'!C3:C63))</f>
        <v>0</v>
      </c>
      <c r="AD21" s="51" t="str">
        <f t="shared" si="10"/>
        <v/>
      </c>
      <c r="AE21" s="36"/>
    </row>
    <row r="22" ht="19.5" customHeight="1">
      <c r="A22" s="36"/>
      <c r="B22" s="52"/>
      <c r="C22" s="38"/>
      <c r="D22" s="71"/>
      <c r="E22" s="40"/>
      <c r="F22" s="72"/>
      <c r="G22" s="64"/>
      <c r="H22" s="73"/>
      <c r="I22" s="73"/>
      <c r="J22" s="74"/>
      <c r="K22" s="74"/>
      <c r="L22" s="74"/>
      <c r="M22" s="74"/>
      <c r="N22" s="74"/>
      <c r="O22" s="74"/>
      <c r="P22" s="62">
        <f t="shared" si="1"/>
        <v>0</v>
      </c>
      <c r="Q22" s="62">
        <f t="shared" si="2"/>
        <v>0</v>
      </c>
      <c r="R22" s="62">
        <f t="shared" si="3"/>
        <v>0</v>
      </c>
      <c r="S22" s="63" t="str">
        <f t="shared" si="4"/>
        <v/>
      </c>
      <c r="T22" s="63" t="str">
        <f t="shared" si="5"/>
        <v/>
      </c>
      <c r="U22" s="64"/>
      <c r="V22" s="65"/>
      <c r="W22" s="66" t="str">
        <f t="shared" si="6"/>
        <v/>
      </c>
      <c r="X22" s="48">
        <f>T5</f>
        <v>44898</v>
      </c>
      <c r="Y22" s="2" t="b">
        <f t="shared" si="7"/>
        <v>0</v>
      </c>
      <c r="Z22" s="49">
        <f t="shared" si="8"/>
        <v>0</v>
      </c>
      <c r="AA22" s="50">
        <f t="shared" si="9"/>
        <v>0</v>
      </c>
      <c r="AB22" s="36" t="b">
        <f>IF(AA22=1,LOOKUP(Z22,'Meltzer-Faber'!A3:A63,'Meltzer-Faber'!B3:B63))</f>
        <v>0</v>
      </c>
      <c r="AC22" s="51" t="b">
        <f>IF(AA22=1,LOOKUP(Z22,'Meltzer-Faber'!A3:A63,'Meltzer-Faber'!C3:C63))</f>
        <v>0</v>
      </c>
      <c r="AD22" s="51" t="str">
        <f t="shared" si="10"/>
        <v/>
      </c>
      <c r="AE22" s="36"/>
    </row>
    <row r="23" ht="19.5" customHeight="1">
      <c r="A23" s="36"/>
      <c r="B23" s="52"/>
      <c r="C23" s="38"/>
      <c r="D23" s="71"/>
      <c r="E23" s="40"/>
      <c r="F23" s="72"/>
      <c r="G23" s="64"/>
      <c r="H23" s="73"/>
      <c r="I23" s="73"/>
      <c r="J23" s="74"/>
      <c r="K23" s="74"/>
      <c r="L23" s="74"/>
      <c r="M23" s="74"/>
      <c r="N23" s="74"/>
      <c r="O23" s="74"/>
      <c r="P23" s="62">
        <f t="shared" si="1"/>
        <v>0</v>
      </c>
      <c r="Q23" s="62">
        <f t="shared" si="2"/>
        <v>0</v>
      </c>
      <c r="R23" s="62">
        <f t="shared" si="3"/>
        <v>0</v>
      </c>
      <c r="S23" s="63" t="str">
        <f t="shared" si="4"/>
        <v/>
      </c>
      <c r="T23" s="63" t="str">
        <f t="shared" si="5"/>
        <v/>
      </c>
      <c r="U23" s="64"/>
      <c r="V23" s="65"/>
      <c r="W23" s="66" t="str">
        <f t="shared" si="6"/>
        <v/>
      </c>
      <c r="X23" s="48">
        <f>T5</f>
        <v>44898</v>
      </c>
      <c r="Y23" s="2" t="b">
        <f t="shared" si="7"/>
        <v>0</v>
      </c>
      <c r="Z23" s="49">
        <f t="shared" si="8"/>
        <v>0</v>
      </c>
      <c r="AA23" s="50">
        <f t="shared" si="9"/>
        <v>0</v>
      </c>
      <c r="AB23" s="36" t="b">
        <f>IF(AA23=1,LOOKUP(Z23,'Meltzer-Faber'!A3:A63,'Meltzer-Faber'!B3:B63))</f>
        <v>0</v>
      </c>
      <c r="AC23" s="51" t="b">
        <f>IF(AA23=1,LOOKUP(Z23,'Meltzer-Faber'!A3:A63,'Meltzer-Faber'!C3:C63))</f>
        <v>0</v>
      </c>
      <c r="AD23" s="51" t="str">
        <f t="shared" si="10"/>
        <v/>
      </c>
      <c r="AE23" s="36"/>
    </row>
    <row r="24" ht="19.5" customHeight="1">
      <c r="A24" s="36"/>
      <c r="B24" s="75"/>
      <c r="C24" s="76"/>
      <c r="D24" s="77"/>
      <c r="E24" s="40"/>
      <c r="F24" s="78"/>
      <c r="G24" s="79"/>
      <c r="H24" s="80"/>
      <c r="I24" s="80"/>
      <c r="J24" s="81"/>
      <c r="K24" s="81"/>
      <c r="L24" s="81"/>
      <c r="M24" s="81"/>
      <c r="N24" s="81"/>
      <c r="O24" s="81"/>
      <c r="P24" s="82">
        <f t="shared" si="1"/>
        <v>0</v>
      </c>
      <c r="Q24" s="82">
        <f t="shared" si="2"/>
        <v>0</v>
      </c>
      <c r="R24" s="82">
        <f t="shared" si="3"/>
        <v>0</v>
      </c>
      <c r="S24" s="83" t="str">
        <f t="shared" si="4"/>
        <v/>
      </c>
      <c r="T24" s="83" t="str">
        <f t="shared" si="5"/>
        <v/>
      </c>
      <c r="U24" s="79"/>
      <c r="V24" s="84"/>
      <c r="W24" s="85" t="str">
        <f t="shared" si="6"/>
        <v/>
      </c>
      <c r="X24" s="48">
        <f>T5</f>
        <v>44898</v>
      </c>
      <c r="Y24" s="2" t="b">
        <f t="shared" si="7"/>
        <v>0</v>
      </c>
      <c r="Z24" s="49">
        <f t="shared" si="8"/>
        <v>0</v>
      </c>
      <c r="AA24" s="50">
        <f t="shared" si="9"/>
        <v>0</v>
      </c>
      <c r="AB24" s="36" t="b">
        <f>IF(AA24=1,LOOKUP(Z24,'Meltzer-Faber'!A3:A63,'Meltzer-Faber'!B3:B63))</f>
        <v>0</v>
      </c>
      <c r="AC24" s="51" t="b">
        <f>IF(AA24=1,LOOKUP(Z24,'Meltzer-Faber'!A3:A63,'Meltzer-Faber'!C3:C63))</f>
        <v>0</v>
      </c>
      <c r="AD24" s="51" t="str">
        <f t="shared" si="10"/>
        <v/>
      </c>
      <c r="AE24" s="36"/>
    </row>
    <row r="25" ht="18.75" customHeight="1">
      <c r="A25" s="86"/>
      <c r="B25" s="86"/>
      <c r="C25" s="86"/>
      <c r="D25" s="87"/>
      <c r="E25" s="88"/>
      <c r="F25" s="89"/>
      <c r="G25" s="89"/>
      <c r="H25" s="86"/>
      <c r="I25" s="86"/>
      <c r="J25" s="90"/>
      <c r="K25" s="91"/>
      <c r="L25" s="90"/>
      <c r="M25" s="90" t="s">
        <v>50</v>
      </c>
      <c r="N25" s="90"/>
      <c r="O25" s="90"/>
      <c r="P25" s="88"/>
      <c r="Q25" s="88"/>
      <c r="R25" s="88"/>
      <c r="S25" s="92"/>
      <c r="T25" s="92"/>
      <c r="U25" s="92"/>
      <c r="V25" s="92"/>
      <c r="W25" s="89"/>
      <c r="X25" s="2"/>
      <c r="Y25" s="93"/>
      <c r="Z25" s="49">
        <f>(YEAR(X25)-YEAR(F25))</f>
        <v>0</v>
      </c>
      <c r="AA25" s="50">
        <f>IF(Z27&gt;34,1,0)</f>
        <v>0</v>
      </c>
      <c r="AB25" s="86"/>
      <c r="AC25" s="89"/>
      <c r="AD25" s="89"/>
      <c r="AE25" s="86"/>
    </row>
    <row r="26" ht="21.0" customHeight="1">
      <c r="A26" s="86"/>
      <c r="B26" s="86"/>
      <c r="C26" s="86"/>
      <c r="D26" s="87"/>
      <c r="E26" s="88"/>
      <c r="F26" s="89"/>
      <c r="G26" s="89"/>
      <c r="H26" s="86"/>
      <c r="I26" s="86"/>
      <c r="J26" s="90"/>
      <c r="K26" s="91"/>
      <c r="L26" s="90"/>
      <c r="M26" s="90"/>
      <c r="N26" s="90"/>
      <c r="O26" s="90"/>
      <c r="P26" s="88"/>
      <c r="Q26" s="88"/>
      <c r="R26" s="88"/>
      <c r="S26" s="92"/>
      <c r="T26" s="92"/>
      <c r="U26" s="92"/>
      <c r="V26" s="92"/>
      <c r="W26" s="89"/>
      <c r="X26" s="2"/>
      <c r="Y26" s="93"/>
      <c r="Z26" s="49"/>
      <c r="AA26" s="50"/>
      <c r="AB26" s="86"/>
      <c r="AC26" s="89"/>
      <c r="AD26" s="89"/>
      <c r="AE26" s="86"/>
    </row>
    <row r="27" ht="22.5" customHeight="1">
      <c r="A27" s="1"/>
      <c r="B27" s="94" t="s">
        <v>56</v>
      </c>
      <c r="C27" s="95"/>
      <c r="D27" s="96" t="s">
        <v>11</v>
      </c>
      <c r="E27" s="95"/>
      <c r="F27" s="96" t="s">
        <v>17</v>
      </c>
      <c r="G27" s="97"/>
      <c r="H27" s="98"/>
      <c r="I27" s="8"/>
      <c r="J27" s="99" t="s">
        <v>56</v>
      </c>
      <c r="K27" s="100"/>
      <c r="L27" s="101"/>
      <c r="M27" s="102" t="s">
        <v>11</v>
      </c>
      <c r="N27" s="101"/>
      <c r="O27" s="102" t="s">
        <v>17</v>
      </c>
      <c r="P27" s="100"/>
      <c r="Q27" s="100"/>
      <c r="R27" s="100"/>
      <c r="S27" s="103"/>
      <c r="T27" s="104"/>
      <c r="U27" s="105" t="s">
        <v>57</v>
      </c>
      <c r="V27" s="106"/>
      <c r="W27" s="106"/>
      <c r="X27" s="106"/>
      <c r="Y27" s="106"/>
      <c r="Z27" s="106"/>
      <c r="AA27" s="106"/>
      <c r="AB27" s="106"/>
      <c r="AC27" s="106"/>
      <c r="AD27" s="106"/>
      <c r="AE27" s="107"/>
    </row>
    <row r="28" ht="19.5" customHeight="1">
      <c r="A28" s="10"/>
      <c r="B28" s="108" t="s">
        <v>58</v>
      </c>
      <c r="C28" s="109"/>
      <c r="D28" s="110">
        <v>1965001.0</v>
      </c>
      <c r="E28" s="109"/>
      <c r="F28" s="110" t="s">
        <v>59</v>
      </c>
      <c r="G28" s="111"/>
      <c r="H28" s="112"/>
      <c r="I28" s="10"/>
      <c r="J28" s="113" t="s">
        <v>60</v>
      </c>
      <c r="K28" s="114"/>
      <c r="L28" s="115"/>
      <c r="M28" s="116">
        <v>1965001.0</v>
      </c>
      <c r="N28" s="115"/>
      <c r="O28" s="116" t="s">
        <v>59</v>
      </c>
      <c r="P28" s="114"/>
      <c r="Q28" s="114"/>
      <c r="R28" s="114"/>
      <c r="S28" s="117"/>
      <c r="T28" s="10"/>
      <c r="U28" s="118"/>
      <c r="V28" s="119"/>
      <c r="W28" s="119"/>
      <c r="X28" s="119"/>
      <c r="Y28" s="119"/>
      <c r="Z28" s="119"/>
      <c r="AA28" s="119"/>
      <c r="AB28" s="119"/>
      <c r="AC28" s="119"/>
      <c r="AD28" s="119"/>
      <c r="AE28" s="120"/>
    </row>
    <row r="29" ht="21.0" customHeight="1">
      <c r="A29" s="10"/>
      <c r="B29" s="108" t="s">
        <v>61</v>
      </c>
      <c r="C29" s="109"/>
      <c r="D29" s="110">
        <v>1989002.0</v>
      </c>
      <c r="E29" s="109"/>
      <c r="F29" s="110" t="s">
        <v>62</v>
      </c>
      <c r="G29" s="111"/>
      <c r="H29" s="112"/>
      <c r="I29" s="10"/>
      <c r="J29" s="113" t="s">
        <v>63</v>
      </c>
      <c r="K29" s="114"/>
      <c r="L29" s="115"/>
      <c r="M29" s="116">
        <v>1965001.0</v>
      </c>
      <c r="N29" s="115"/>
      <c r="O29" s="116" t="s">
        <v>59</v>
      </c>
      <c r="P29" s="114"/>
      <c r="Q29" s="114"/>
      <c r="R29" s="114"/>
      <c r="S29" s="117"/>
      <c r="T29" s="10"/>
      <c r="U29" s="29"/>
      <c r="V29" s="121"/>
      <c r="W29" s="121"/>
      <c r="X29" s="121"/>
      <c r="Y29" s="121"/>
      <c r="Z29" s="121"/>
      <c r="AA29" s="121"/>
      <c r="AB29" s="121"/>
      <c r="AC29" s="121"/>
      <c r="AD29" s="121"/>
      <c r="AE29" s="122"/>
    </row>
    <row r="30" ht="18.75" customHeight="1">
      <c r="A30" s="10"/>
      <c r="B30" s="108" t="s">
        <v>61</v>
      </c>
      <c r="C30" s="109"/>
      <c r="D30" s="110">
        <v>1984002.0</v>
      </c>
      <c r="E30" s="109"/>
      <c r="F30" s="110" t="s">
        <v>55</v>
      </c>
      <c r="G30" s="111"/>
      <c r="H30" s="112"/>
      <c r="I30" s="10"/>
      <c r="J30" s="113" t="s">
        <v>64</v>
      </c>
      <c r="K30" s="114"/>
      <c r="L30" s="115"/>
      <c r="M30" s="116"/>
      <c r="N30" s="115"/>
      <c r="O30" s="116"/>
      <c r="P30" s="114"/>
      <c r="Q30" s="114"/>
      <c r="R30" s="114"/>
      <c r="S30" s="117"/>
      <c r="T30" s="10"/>
      <c r="U30" s="118"/>
      <c r="V30" s="119"/>
      <c r="W30" s="119"/>
      <c r="X30" s="119"/>
      <c r="Y30" s="119"/>
      <c r="Z30" s="119"/>
      <c r="AA30" s="119"/>
      <c r="AB30" s="119"/>
      <c r="AC30" s="119"/>
      <c r="AD30" s="119"/>
      <c r="AE30" s="120"/>
    </row>
    <row r="31" ht="21.0" customHeight="1">
      <c r="A31" s="10"/>
      <c r="B31" s="108" t="s">
        <v>61</v>
      </c>
      <c r="C31" s="109"/>
      <c r="D31" s="110">
        <v>1944002.0</v>
      </c>
      <c r="E31" s="109"/>
      <c r="F31" s="110" t="s">
        <v>65</v>
      </c>
      <c r="G31" s="111"/>
      <c r="H31" s="112"/>
      <c r="I31" s="10"/>
      <c r="J31" s="113" t="s">
        <v>66</v>
      </c>
      <c r="K31" s="114"/>
      <c r="L31" s="115"/>
      <c r="M31" s="116"/>
      <c r="N31" s="115"/>
      <c r="O31" s="116"/>
      <c r="P31" s="114"/>
      <c r="Q31" s="114"/>
      <c r="R31" s="114"/>
      <c r="S31" s="117"/>
      <c r="T31" s="10"/>
      <c r="U31" s="29"/>
      <c r="V31" s="121"/>
      <c r="W31" s="121"/>
      <c r="X31" s="121"/>
      <c r="Y31" s="121"/>
      <c r="Z31" s="121"/>
      <c r="AA31" s="121"/>
      <c r="AB31" s="121"/>
      <c r="AC31" s="121"/>
      <c r="AD31" s="121"/>
      <c r="AE31" s="122"/>
    </row>
    <row r="32" ht="19.5" customHeight="1">
      <c r="A32" s="10"/>
      <c r="B32" s="108" t="s">
        <v>61</v>
      </c>
      <c r="C32" s="109"/>
      <c r="D32" s="110"/>
      <c r="E32" s="109"/>
      <c r="F32" s="110"/>
      <c r="G32" s="111"/>
      <c r="H32" s="112"/>
      <c r="I32" s="10"/>
      <c r="J32" s="113" t="s">
        <v>66</v>
      </c>
      <c r="K32" s="114"/>
      <c r="L32" s="115"/>
      <c r="M32" s="116"/>
      <c r="N32" s="115"/>
      <c r="O32" s="116"/>
      <c r="P32" s="114"/>
      <c r="Q32" s="114"/>
      <c r="R32" s="114"/>
      <c r="S32" s="117"/>
      <c r="T32" s="10"/>
      <c r="U32" s="118"/>
      <c r="V32" s="119"/>
      <c r="W32" s="119"/>
      <c r="X32" s="119"/>
      <c r="Y32" s="119"/>
      <c r="Z32" s="119"/>
      <c r="AA32" s="119"/>
      <c r="AB32" s="119"/>
      <c r="AC32" s="119"/>
      <c r="AD32" s="119"/>
      <c r="AE32" s="120"/>
    </row>
    <row r="33" ht="18.75" customHeight="1">
      <c r="A33" s="1"/>
      <c r="B33" s="108" t="s">
        <v>61</v>
      </c>
      <c r="C33" s="109"/>
      <c r="D33" s="110"/>
      <c r="E33" s="109"/>
      <c r="F33" s="110"/>
      <c r="G33" s="111"/>
      <c r="H33" s="112"/>
      <c r="I33" s="1"/>
      <c r="J33" s="113" t="s">
        <v>66</v>
      </c>
      <c r="K33" s="114"/>
      <c r="L33" s="115"/>
      <c r="M33" s="116"/>
      <c r="N33" s="115"/>
      <c r="O33" s="116"/>
      <c r="P33" s="114"/>
      <c r="Q33" s="114"/>
      <c r="R33" s="114"/>
      <c r="S33" s="117"/>
      <c r="T33" s="1"/>
      <c r="U33" s="29"/>
      <c r="V33" s="121"/>
      <c r="W33" s="121"/>
      <c r="X33" s="121"/>
      <c r="Y33" s="121"/>
      <c r="Z33" s="121"/>
      <c r="AA33" s="121"/>
      <c r="AB33" s="121"/>
      <c r="AC33" s="121"/>
      <c r="AD33" s="121"/>
      <c r="AE33" s="122"/>
    </row>
    <row r="34" ht="19.5" customHeight="1">
      <c r="A34" s="1"/>
      <c r="B34" s="108" t="s">
        <v>67</v>
      </c>
      <c r="C34" s="109"/>
      <c r="D34" s="110">
        <v>1989002.0</v>
      </c>
      <c r="E34" s="109"/>
      <c r="F34" s="110" t="s">
        <v>62</v>
      </c>
      <c r="G34" s="111"/>
      <c r="H34" s="112"/>
      <c r="I34" s="1"/>
      <c r="J34" s="113" t="s">
        <v>66</v>
      </c>
      <c r="K34" s="114"/>
      <c r="L34" s="115"/>
      <c r="M34" s="116"/>
      <c r="N34" s="115"/>
      <c r="O34" s="116"/>
      <c r="P34" s="114"/>
      <c r="Q34" s="114"/>
      <c r="R34" s="114"/>
      <c r="S34" s="117"/>
      <c r="T34" s="1"/>
      <c r="U34" s="118"/>
      <c r="V34" s="119"/>
      <c r="W34" s="119"/>
      <c r="X34" s="119"/>
      <c r="Y34" s="119"/>
      <c r="Z34" s="119"/>
      <c r="AA34" s="119"/>
      <c r="AB34" s="119"/>
      <c r="AC34" s="119"/>
      <c r="AD34" s="119"/>
      <c r="AE34" s="120"/>
    </row>
    <row r="35" ht="19.5" customHeight="1">
      <c r="A35" s="1"/>
      <c r="B35" s="108"/>
      <c r="C35" s="109"/>
      <c r="D35" s="110"/>
      <c r="E35" s="109"/>
      <c r="F35" s="110"/>
      <c r="G35" s="111"/>
      <c r="H35" s="112"/>
      <c r="I35" s="1"/>
      <c r="J35" s="113" t="s">
        <v>66</v>
      </c>
      <c r="K35" s="114"/>
      <c r="L35" s="115"/>
      <c r="M35" s="116"/>
      <c r="N35" s="115"/>
      <c r="O35" s="116"/>
      <c r="P35" s="114"/>
      <c r="Q35" s="114"/>
      <c r="R35" s="114"/>
      <c r="S35" s="117"/>
      <c r="T35" s="1"/>
      <c r="U35" s="29"/>
      <c r="V35" s="121"/>
      <c r="W35" s="121"/>
      <c r="X35" s="121"/>
      <c r="Y35" s="121"/>
      <c r="Z35" s="121"/>
      <c r="AA35" s="121"/>
      <c r="AB35" s="121"/>
      <c r="AC35" s="121"/>
      <c r="AD35" s="121"/>
      <c r="AE35" s="122"/>
    </row>
    <row r="36" ht="18.75" customHeight="1">
      <c r="A36" s="1"/>
      <c r="B36" s="108"/>
      <c r="C36" s="109"/>
      <c r="D36" s="110"/>
      <c r="E36" s="109"/>
      <c r="F36" s="110"/>
      <c r="G36" s="111"/>
      <c r="H36" s="112"/>
      <c r="I36" s="1"/>
      <c r="J36" s="113"/>
      <c r="K36" s="114"/>
      <c r="L36" s="115"/>
      <c r="M36" s="116"/>
      <c r="N36" s="115"/>
      <c r="O36" s="116"/>
      <c r="P36" s="114"/>
      <c r="Q36" s="114"/>
      <c r="R36" s="114"/>
      <c r="S36" s="117"/>
      <c r="T36" s="1"/>
      <c r="U36" s="123"/>
      <c r="AE36" s="124"/>
    </row>
    <row r="37" ht="18.0" customHeight="1">
      <c r="A37" s="1"/>
      <c r="B37" s="108"/>
      <c r="C37" s="109"/>
      <c r="D37" s="110"/>
      <c r="E37" s="109"/>
      <c r="F37" s="110"/>
      <c r="G37" s="111"/>
      <c r="H37" s="112"/>
      <c r="I37" s="1"/>
      <c r="J37" s="113"/>
      <c r="K37" s="114"/>
      <c r="L37" s="115"/>
      <c r="M37" s="116"/>
      <c r="N37" s="115"/>
      <c r="O37" s="116"/>
      <c r="P37" s="114"/>
      <c r="Q37" s="114"/>
      <c r="R37" s="114"/>
      <c r="S37" s="117"/>
      <c r="T37" s="1"/>
      <c r="U37" s="29"/>
      <c r="V37" s="121"/>
      <c r="W37" s="121"/>
      <c r="X37" s="121"/>
      <c r="Y37" s="121"/>
      <c r="Z37" s="121"/>
      <c r="AA37" s="121"/>
      <c r="AB37" s="121"/>
      <c r="AC37" s="121"/>
      <c r="AD37" s="121"/>
      <c r="AE37" s="122"/>
    </row>
    <row r="38" ht="18.0" customHeight="1">
      <c r="A38" s="1"/>
      <c r="B38" s="125"/>
      <c r="C38" s="126"/>
      <c r="D38" s="127"/>
      <c r="E38" s="126"/>
      <c r="F38" s="127"/>
      <c r="G38" s="128"/>
      <c r="H38" s="129"/>
      <c r="I38" s="1"/>
      <c r="J38" s="130"/>
      <c r="K38" s="131"/>
      <c r="L38" s="132"/>
      <c r="M38" s="133"/>
      <c r="N38" s="132"/>
      <c r="O38" s="133"/>
      <c r="P38" s="131"/>
      <c r="Q38" s="131"/>
      <c r="R38" s="131"/>
      <c r="S38" s="134"/>
      <c r="T38" s="1"/>
      <c r="U38" s="135"/>
    </row>
    <row r="39" ht="12.75" customHeight="1">
      <c r="A39" s="1"/>
      <c r="B39" s="2"/>
      <c r="C39" s="2"/>
      <c r="D39" s="10"/>
      <c r="H39" s="136"/>
      <c r="I39" s="10"/>
      <c r="V39" s="5"/>
      <c r="W39" s="1"/>
      <c r="X39" s="1"/>
      <c r="Y39" s="1"/>
      <c r="Z39" s="1"/>
      <c r="AA39" s="1"/>
      <c r="AB39" s="1"/>
      <c r="AC39" s="6"/>
      <c r="AD39" s="6"/>
      <c r="AE39" s="1"/>
    </row>
    <row r="40" ht="12.75" customHeight="1">
      <c r="A40" s="1"/>
      <c r="B40" s="137"/>
      <c r="C40" s="137"/>
      <c r="D40" s="138"/>
      <c r="E40" s="139"/>
      <c r="F40" s="139"/>
      <c r="G40" s="140"/>
      <c r="H40" s="1"/>
      <c r="I40" s="10"/>
      <c r="V40" s="5"/>
      <c r="W40" s="1"/>
      <c r="X40" s="1"/>
      <c r="Y40" s="1"/>
      <c r="Z40" s="1"/>
      <c r="AA40" s="1"/>
      <c r="AB40" s="1"/>
      <c r="AC40" s="6"/>
      <c r="AD40" s="6"/>
      <c r="AE40" s="1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  <c r="AE41" s="1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  <c r="AE42" s="1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  <c r="AE43" s="1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  <c r="AE44" s="1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  <c r="AE45" s="1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  <c r="AE46" s="1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  <c r="AE47" s="1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  <c r="AE48" s="1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  <c r="AE49" s="1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  <c r="AE50" s="1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  <c r="AE51" s="1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  <c r="AE52" s="1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  <c r="AE53" s="1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  <c r="AE54" s="1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  <c r="AE55" s="1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  <c r="AE56" s="1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  <c r="AE57" s="1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  <c r="AE58" s="1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  <c r="AE59" s="1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  <c r="AE60" s="1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  <c r="AE61" s="1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  <c r="AE62" s="1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  <c r="AE63" s="1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  <c r="AE64" s="1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  <c r="AE65" s="1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  <c r="AE66" s="1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  <c r="AE67" s="1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  <c r="AE68" s="1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  <c r="AE69" s="1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  <c r="AE70" s="1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  <c r="AE71" s="1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  <c r="AE72" s="1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  <c r="AE73" s="1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  <c r="AE74" s="1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  <c r="AE75" s="1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  <c r="AE76" s="1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  <c r="AE77" s="1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  <c r="AE78" s="1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  <c r="AE79" s="1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  <c r="AE80" s="1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  <c r="AE81" s="1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  <c r="AE82" s="1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  <c r="AE83" s="1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  <c r="AE84" s="1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  <c r="AE85" s="1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  <c r="AE86" s="1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  <c r="AE87" s="1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  <c r="AE88" s="1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  <c r="AE89" s="1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  <c r="AE90" s="1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  <c r="AE91" s="1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  <c r="AE92" s="1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  <c r="AE93" s="1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  <c r="AE94" s="1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  <c r="AE95" s="1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  <c r="AE96" s="1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  <c r="AE97" s="1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  <c r="AE98" s="1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  <c r="AE99" s="1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  <c r="AE100" s="1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  <c r="AE101" s="1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  <c r="AE102" s="1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  <c r="AE103" s="1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  <c r="AE104" s="1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  <c r="AE105" s="1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  <c r="AE106" s="1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  <c r="AE107" s="1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  <c r="AE108" s="1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  <c r="AE109" s="1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  <c r="AE110" s="1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  <c r="AE111" s="1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  <c r="AE112" s="1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  <c r="AE113" s="1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  <c r="AE114" s="1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  <c r="AE115" s="1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  <c r="AE116" s="1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  <c r="AE117" s="1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  <c r="AE118" s="1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  <c r="AE119" s="1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  <c r="AE120" s="1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  <c r="AE121" s="1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  <c r="AE122" s="1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  <c r="AE123" s="1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  <c r="AE124" s="1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  <c r="AE125" s="1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  <c r="AE126" s="1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  <c r="AE127" s="1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  <c r="AE128" s="1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  <c r="AE129" s="1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  <c r="AE130" s="1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  <c r="AE131" s="1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  <c r="AE132" s="1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  <c r="AE133" s="1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  <c r="AE134" s="1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  <c r="AE135" s="1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  <c r="AE136" s="1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  <c r="AE137" s="1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  <c r="AE138" s="1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  <c r="AE139" s="1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  <c r="AE140" s="1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  <c r="AE141" s="1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  <c r="AE142" s="1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  <c r="AE143" s="1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  <c r="AE144" s="1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  <c r="AE145" s="1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  <c r="AE146" s="1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  <c r="AE147" s="1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  <c r="AE148" s="1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  <c r="AE149" s="1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  <c r="AE150" s="1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  <c r="AE151" s="1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  <c r="AE152" s="1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  <c r="AE153" s="1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  <c r="AE154" s="1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  <c r="AE155" s="1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  <c r="AE156" s="1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  <c r="AE157" s="1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  <c r="AE158" s="1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  <c r="AE159" s="1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  <c r="AE160" s="1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  <c r="AE161" s="1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  <c r="AE162" s="1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  <c r="AE163" s="1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  <c r="AE164" s="1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  <c r="AE165" s="1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  <c r="AE166" s="1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  <c r="AE167" s="1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  <c r="AE168" s="1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  <c r="AE169" s="1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  <c r="AE170" s="1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  <c r="AE171" s="1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  <c r="AE172" s="1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  <c r="AE173" s="1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  <c r="AE174" s="1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  <c r="AE175" s="1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  <c r="AE176" s="1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  <c r="AE177" s="1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  <c r="AE178" s="1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  <c r="AE179" s="1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  <c r="AE180" s="1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  <c r="AE181" s="1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  <c r="AE182" s="1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  <c r="AE183" s="1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  <c r="AE184" s="1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  <c r="AE185" s="1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  <c r="AE186" s="1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  <c r="AE187" s="1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  <c r="AE188" s="1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  <c r="AE189" s="1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  <c r="AE190" s="1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  <c r="AE191" s="1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  <c r="AE192" s="1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  <c r="AE193" s="1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  <c r="AE194" s="1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  <c r="AE195" s="1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  <c r="AE196" s="1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  <c r="AE197" s="1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  <c r="AE198" s="1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  <c r="AE199" s="1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  <c r="AE200" s="1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  <c r="AE201" s="1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  <c r="AE202" s="1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  <c r="AE203" s="1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  <c r="AE204" s="1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  <c r="AE205" s="1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  <c r="AE206" s="1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  <c r="AE207" s="1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  <c r="AE208" s="1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  <c r="AE209" s="1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  <c r="AE210" s="1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  <c r="AE211" s="1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  <c r="AE212" s="1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  <c r="AE213" s="1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  <c r="AE214" s="1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  <c r="AE215" s="1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  <c r="AE216" s="1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  <c r="AE217" s="1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  <c r="AE218" s="1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  <c r="AE219" s="1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  <c r="AE220" s="1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  <c r="AE221" s="1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  <c r="AE222" s="1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  <c r="AE223" s="1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  <c r="AE224" s="1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  <c r="AE225" s="1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  <c r="AE226" s="1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  <c r="AE227" s="1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  <c r="AE228" s="1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  <c r="AE229" s="1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  <c r="AE230" s="1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  <c r="AE231" s="1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  <c r="AE232" s="1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  <c r="AE233" s="1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  <c r="AE234" s="1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  <c r="AE235" s="1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  <c r="AE236" s="1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  <c r="AE237" s="1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  <c r="AE238" s="1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  <c r="AE239" s="1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  <c r="AE240" s="1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  <c r="AE241" s="1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  <c r="AE242" s="1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  <c r="AE243" s="1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  <c r="AE244" s="1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  <c r="AE245" s="1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  <c r="AE246" s="1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  <c r="AE247" s="1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  <c r="AE248" s="1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  <c r="AE249" s="1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  <c r="AE250" s="1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  <c r="AE251" s="1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  <c r="AE252" s="1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  <c r="AE253" s="1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  <c r="AE254" s="1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  <c r="AE255" s="1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  <c r="AE256" s="1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  <c r="AE257" s="1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  <c r="AE258" s="1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  <c r="AE259" s="1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  <c r="AE260" s="1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  <c r="AE261" s="1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  <c r="AE262" s="1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  <c r="AE263" s="1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  <c r="AE264" s="1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  <c r="AE265" s="1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  <c r="AE266" s="1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  <c r="AE267" s="1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  <c r="AE268" s="1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  <c r="AE269" s="1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  <c r="AE270" s="1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  <c r="AE271" s="1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  <c r="AE272" s="1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  <c r="AE273" s="1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  <c r="AE274" s="1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  <c r="AE275" s="1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  <c r="AE276" s="1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  <c r="AE277" s="1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  <c r="AE278" s="1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  <c r="AE279" s="1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  <c r="AE280" s="1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  <c r="AE281" s="1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  <c r="AE282" s="1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  <c r="AE283" s="1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  <c r="AE284" s="1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  <c r="AE285" s="1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  <c r="AE286" s="1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  <c r="AE287" s="1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  <c r="AE288" s="1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  <c r="AE289" s="1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  <c r="AE290" s="1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  <c r="AE291" s="1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  <c r="AE292" s="1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  <c r="AE293" s="1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  <c r="AE294" s="1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  <c r="AE295" s="1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  <c r="AE296" s="1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  <c r="AE297" s="1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  <c r="AE298" s="1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  <c r="AE299" s="1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  <c r="AE300" s="1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  <c r="AE301" s="1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  <c r="AE302" s="1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  <c r="AE303" s="1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  <c r="AE304" s="1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  <c r="AE305" s="1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  <c r="AE306" s="1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  <c r="AE307" s="1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  <c r="AE308" s="1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  <c r="AE309" s="1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  <c r="AE310" s="1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  <c r="AE311" s="1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  <c r="AE312" s="1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  <c r="AE313" s="1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  <c r="AE314" s="1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  <c r="AE315" s="1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  <c r="AE316" s="1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  <c r="AE317" s="1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  <c r="AE318" s="1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  <c r="AE319" s="1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  <c r="AE320" s="1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  <c r="AE321" s="1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  <c r="AE322" s="1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  <c r="AE323" s="1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  <c r="AE324" s="1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  <c r="AE325" s="1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  <c r="AE326" s="1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  <c r="AE327" s="1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  <c r="AE328" s="1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  <c r="AE329" s="1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  <c r="AE330" s="1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  <c r="AE331" s="1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  <c r="AE332" s="1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  <c r="AE333" s="1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  <c r="AE334" s="1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  <c r="AE335" s="1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  <c r="AE336" s="1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  <c r="AE337" s="1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  <c r="AE338" s="1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  <c r="AE339" s="1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  <c r="AE340" s="1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  <c r="AE341" s="1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  <c r="AE342" s="1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  <c r="AE343" s="1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  <c r="AE344" s="1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  <c r="AE345" s="1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  <c r="AE346" s="1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  <c r="AE347" s="1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  <c r="AE348" s="1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  <c r="AE349" s="1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  <c r="AE350" s="1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  <c r="AE351" s="1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  <c r="AE352" s="1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  <c r="AE353" s="1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  <c r="AE354" s="1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  <c r="AE355" s="1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  <c r="AE356" s="1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  <c r="AE357" s="1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  <c r="AE358" s="1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  <c r="AE359" s="1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  <c r="AE360" s="1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  <c r="AE361" s="1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  <c r="AE362" s="1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  <c r="AE363" s="1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  <c r="AE364" s="1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  <c r="AE365" s="1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  <c r="AE366" s="1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  <c r="AE367" s="1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  <c r="AE368" s="1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  <c r="AE369" s="1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  <c r="AE370" s="1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  <c r="AE371" s="1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  <c r="AE372" s="1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  <c r="AE373" s="1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  <c r="AE374" s="1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  <c r="AE375" s="1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  <c r="AE376" s="1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  <c r="AE377" s="1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  <c r="AE378" s="1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  <c r="AE379" s="1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  <c r="AE380" s="1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  <c r="AE381" s="1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  <c r="AE382" s="1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  <c r="AE383" s="1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  <c r="AE384" s="1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  <c r="AE385" s="1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  <c r="AE386" s="1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  <c r="AE387" s="1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  <c r="AE388" s="1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  <c r="AE389" s="1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  <c r="AE390" s="1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  <c r="AE391" s="1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  <c r="AE392" s="1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  <c r="AE393" s="1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  <c r="AE394" s="1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  <c r="AE395" s="1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  <c r="AE396" s="1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  <c r="AE397" s="1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  <c r="AE398" s="1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  <c r="AE399" s="1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  <c r="AE400" s="1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  <c r="AE401" s="1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  <c r="AE402" s="1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  <c r="AE403" s="1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  <c r="AE404" s="1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  <c r="AE405" s="1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  <c r="AE406" s="1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  <c r="AE407" s="1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  <c r="AE408" s="1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  <c r="AE409" s="1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  <c r="AE410" s="1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  <c r="AE411" s="1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  <c r="AE412" s="1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  <c r="AE413" s="1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  <c r="AE414" s="1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  <c r="AE415" s="1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  <c r="AE416" s="1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  <c r="AE417" s="1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  <c r="AE418" s="1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  <c r="AE419" s="1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  <c r="AE420" s="1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  <c r="AE421" s="1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  <c r="AE422" s="1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  <c r="AE423" s="1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  <c r="AE424" s="1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  <c r="AE425" s="1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  <c r="AE426" s="1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  <c r="AE427" s="1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  <c r="AE428" s="1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  <c r="AE429" s="1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  <c r="AE430" s="1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  <c r="AE431" s="1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  <c r="AE432" s="1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  <c r="AE433" s="1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  <c r="AE434" s="1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  <c r="AE435" s="1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  <c r="AE436" s="1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  <c r="AE437" s="1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  <c r="AE438" s="1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  <c r="AE439" s="1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  <c r="AE440" s="1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  <c r="AE441" s="1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  <c r="AE442" s="1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  <c r="AE443" s="1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  <c r="AE444" s="1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  <c r="AE445" s="1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  <c r="AE446" s="1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  <c r="AE447" s="1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  <c r="AE448" s="1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  <c r="AE449" s="1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  <c r="AE450" s="1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  <c r="AE451" s="1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  <c r="AE452" s="1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  <c r="AE453" s="1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  <c r="AE454" s="1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  <c r="AE455" s="1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  <c r="AE456" s="1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  <c r="AE457" s="1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  <c r="AE458" s="1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  <c r="AE459" s="1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  <c r="AE460" s="1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  <c r="AE461" s="1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  <c r="AE462" s="1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  <c r="AE463" s="1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  <c r="AE464" s="1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  <c r="AE465" s="1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  <c r="AE466" s="1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  <c r="AE467" s="1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  <c r="AE468" s="1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  <c r="AE469" s="1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  <c r="AE470" s="1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  <c r="AE471" s="1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  <c r="AE472" s="1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  <c r="AE473" s="1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  <c r="AE474" s="1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  <c r="AE475" s="1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  <c r="AE476" s="1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  <c r="AE477" s="1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  <c r="AE478" s="1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  <c r="AE479" s="1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  <c r="AE480" s="1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  <c r="AE481" s="1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  <c r="AE482" s="1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  <c r="AE483" s="1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  <c r="AE484" s="1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  <c r="AE485" s="1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  <c r="AE486" s="1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  <c r="AE487" s="1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  <c r="AE488" s="1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  <c r="AE489" s="1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  <c r="AE490" s="1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  <c r="AE491" s="1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  <c r="AE492" s="1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  <c r="AE493" s="1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  <c r="AE494" s="1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  <c r="AE495" s="1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  <c r="AE496" s="1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  <c r="AE497" s="1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  <c r="AE498" s="1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  <c r="AE499" s="1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  <c r="AE500" s="1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  <c r="AE501" s="1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  <c r="AE502" s="1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  <c r="AE503" s="1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  <c r="AE504" s="1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  <c r="AE505" s="1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  <c r="AE506" s="1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  <c r="AE507" s="1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  <c r="AE508" s="1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  <c r="AE509" s="1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  <c r="AE510" s="1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  <c r="AE511" s="1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  <c r="AE512" s="1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  <c r="AE513" s="1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  <c r="AE514" s="1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  <c r="AE515" s="1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  <c r="AE516" s="1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  <c r="AE517" s="1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  <c r="AE518" s="1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  <c r="AE519" s="1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  <c r="AE520" s="1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  <c r="AE521" s="1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  <c r="AE522" s="1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  <c r="AE523" s="1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  <c r="AE524" s="1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  <c r="AE525" s="1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  <c r="AE526" s="1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  <c r="AE527" s="1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  <c r="AE528" s="1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  <c r="AE529" s="1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  <c r="AE530" s="1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  <c r="AE531" s="1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  <c r="AE532" s="1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  <c r="AE533" s="1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  <c r="AE534" s="1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  <c r="AE535" s="1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  <c r="AE536" s="1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  <c r="AE537" s="1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  <c r="AE538" s="1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  <c r="AE539" s="1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  <c r="AE540" s="1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  <c r="AE541" s="1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  <c r="AE542" s="1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  <c r="AE543" s="1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  <c r="AE544" s="1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  <c r="AE545" s="1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  <c r="AE546" s="1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  <c r="AE547" s="1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  <c r="AE548" s="1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  <c r="AE549" s="1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  <c r="AE550" s="1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  <c r="AE551" s="1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  <c r="AE552" s="1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  <c r="AE553" s="1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  <c r="AE554" s="1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  <c r="AE555" s="1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  <c r="AE556" s="1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  <c r="AE557" s="1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  <c r="AE558" s="1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  <c r="AE559" s="1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  <c r="AE560" s="1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  <c r="AE561" s="1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  <c r="AE562" s="1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  <c r="AE563" s="1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  <c r="AE564" s="1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  <c r="AE565" s="1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  <c r="AE566" s="1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  <c r="AE567" s="1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  <c r="AE568" s="1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  <c r="AE569" s="1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  <c r="AE570" s="1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  <c r="AE571" s="1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  <c r="AE572" s="1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  <c r="AE573" s="1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  <c r="AE574" s="1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  <c r="AE575" s="1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  <c r="AE576" s="1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  <c r="AE577" s="1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  <c r="AE578" s="1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  <c r="AE579" s="1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  <c r="AE580" s="1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  <c r="AE581" s="1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  <c r="AE582" s="1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  <c r="AE583" s="1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  <c r="AE584" s="1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  <c r="AE585" s="1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  <c r="AE586" s="1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  <c r="AE587" s="1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  <c r="AE588" s="1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  <c r="AE589" s="1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  <c r="AE590" s="1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  <c r="AE591" s="1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  <c r="AE592" s="1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  <c r="AE593" s="1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  <c r="AE594" s="1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  <c r="AE595" s="1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  <c r="AE596" s="1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  <c r="AE597" s="1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  <c r="AE598" s="1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  <c r="AE599" s="1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  <c r="AE600" s="1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  <c r="AE601" s="1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  <c r="AE602" s="1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  <c r="AE603" s="1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  <c r="AE604" s="1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  <c r="AE605" s="1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  <c r="AE606" s="1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  <c r="AE607" s="1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  <c r="AE608" s="1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  <c r="AE609" s="1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  <c r="AE610" s="1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  <c r="AE611" s="1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  <c r="AE612" s="1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  <c r="AE613" s="1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  <c r="AE614" s="1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  <c r="AE615" s="1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  <c r="AE616" s="1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  <c r="AE617" s="1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  <c r="AE618" s="1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  <c r="AE619" s="1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  <c r="AE620" s="1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  <c r="AE621" s="1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  <c r="AE622" s="1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  <c r="AE623" s="1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  <c r="AE624" s="1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  <c r="AE625" s="1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  <c r="AE626" s="1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  <c r="AE627" s="1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  <c r="AE628" s="1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  <c r="AE629" s="1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  <c r="AE630" s="1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  <c r="AE631" s="1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  <c r="AE632" s="1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  <c r="AE633" s="1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  <c r="AE634" s="1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  <c r="AE635" s="1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  <c r="AE636" s="1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  <c r="AE637" s="1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  <c r="AE638" s="1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  <c r="AE639" s="1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  <c r="AE640" s="1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  <c r="AE641" s="1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  <c r="AE642" s="1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  <c r="AE643" s="1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  <c r="AE644" s="1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  <c r="AE645" s="1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  <c r="AE646" s="1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  <c r="AE647" s="1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  <c r="AE648" s="1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  <c r="AE649" s="1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  <c r="AE650" s="1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  <c r="AE651" s="1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  <c r="AE652" s="1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  <c r="AE653" s="1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  <c r="AE654" s="1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  <c r="AE655" s="1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  <c r="AE656" s="1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  <c r="AE657" s="1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  <c r="AE658" s="1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  <c r="AE659" s="1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  <c r="AE660" s="1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  <c r="AE661" s="1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  <c r="AE662" s="1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  <c r="AE663" s="1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  <c r="AE664" s="1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  <c r="AE665" s="1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  <c r="AE666" s="1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  <c r="AE667" s="1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  <c r="AE668" s="1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  <c r="AE669" s="1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  <c r="AE670" s="1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  <c r="AE671" s="1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  <c r="AE672" s="1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  <c r="AE673" s="1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  <c r="AE674" s="1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  <c r="AE675" s="1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  <c r="AE676" s="1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  <c r="AE677" s="1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  <c r="AE678" s="1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  <c r="AE679" s="1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  <c r="AE680" s="1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  <c r="AE681" s="1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  <c r="AE682" s="1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  <c r="AE683" s="1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  <c r="AE684" s="1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  <c r="AE685" s="1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  <c r="AE686" s="1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  <c r="AE687" s="1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  <c r="AE688" s="1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  <c r="AE689" s="1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  <c r="AE690" s="1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  <c r="AE691" s="1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  <c r="AE692" s="1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  <c r="AE693" s="1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  <c r="AE694" s="1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  <c r="AE695" s="1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  <c r="AE696" s="1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  <c r="AE697" s="1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  <c r="AE698" s="1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  <c r="AE699" s="1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  <c r="AE700" s="1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  <c r="AE701" s="1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  <c r="AE702" s="1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  <c r="AE703" s="1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  <c r="AE704" s="1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  <c r="AE705" s="1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  <c r="AE706" s="1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  <c r="AE707" s="1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  <c r="AE708" s="1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  <c r="AE709" s="1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  <c r="AE710" s="1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  <c r="AE711" s="1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  <c r="AE712" s="1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  <c r="AE713" s="1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  <c r="AE714" s="1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  <c r="AE715" s="1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  <c r="AE716" s="1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  <c r="AE717" s="1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  <c r="AE718" s="1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  <c r="AE719" s="1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  <c r="AE720" s="1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  <c r="AE721" s="1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  <c r="AE722" s="1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  <c r="AE723" s="1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  <c r="AE724" s="1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  <c r="AE725" s="1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  <c r="AE726" s="1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  <c r="AE727" s="1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  <c r="AE728" s="1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  <c r="AE729" s="1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  <c r="AE730" s="1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  <c r="AE731" s="1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  <c r="AE732" s="1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  <c r="AE733" s="1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  <c r="AE734" s="1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  <c r="AE735" s="1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  <c r="AE736" s="1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  <c r="AE737" s="1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  <c r="AE738" s="1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  <c r="AE739" s="1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  <c r="AE740" s="1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  <c r="AE741" s="1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  <c r="AE742" s="1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  <c r="AE743" s="1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  <c r="AE744" s="1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  <c r="AE745" s="1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  <c r="AE746" s="1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  <c r="AE747" s="1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  <c r="AE748" s="1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  <c r="AE749" s="1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  <c r="AE750" s="1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  <c r="AE751" s="1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  <c r="AE752" s="1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  <c r="AE753" s="1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  <c r="AE754" s="1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  <c r="AE755" s="1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  <c r="AE756" s="1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  <c r="AE757" s="1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  <c r="AE758" s="1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  <c r="AE759" s="1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  <c r="AE760" s="1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  <c r="AE761" s="1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  <c r="AE762" s="1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  <c r="AE763" s="1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  <c r="AE764" s="1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  <c r="AE765" s="1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  <c r="AE766" s="1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  <c r="AE767" s="1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  <c r="AE768" s="1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  <c r="AE769" s="1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  <c r="AE770" s="1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  <c r="AE771" s="1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  <c r="AE772" s="1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  <c r="AE773" s="1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  <c r="AE774" s="1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  <c r="AE775" s="1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  <c r="AE776" s="1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  <c r="AE777" s="1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  <c r="AE778" s="1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  <c r="AE779" s="1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  <c r="AE780" s="1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  <c r="AE781" s="1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  <c r="AE782" s="1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  <c r="AE783" s="1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  <c r="AE784" s="1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  <c r="AE785" s="1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  <c r="AE786" s="1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  <c r="AE787" s="1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  <c r="AE788" s="1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  <c r="AE789" s="1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  <c r="AE790" s="1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  <c r="AE791" s="1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  <c r="AE792" s="1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  <c r="AE793" s="1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  <c r="AE794" s="1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  <c r="AE795" s="1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  <c r="AE796" s="1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  <c r="AE797" s="1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  <c r="AE798" s="1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  <c r="AE799" s="1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  <c r="AE800" s="1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  <c r="AE801" s="1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  <c r="AE802" s="1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  <c r="AE803" s="1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  <c r="AE804" s="1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  <c r="AE805" s="1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  <c r="AE806" s="1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  <c r="AE807" s="1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  <c r="AE808" s="1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  <c r="AE809" s="1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  <c r="AE810" s="1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  <c r="AE811" s="1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  <c r="AE812" s="1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  <c r="AE813" s="1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  <c r="AE814" s="1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  <c r="AE815" s="1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  <c r="AE816" s="1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  <c r="AE817" s="1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  <c r="AE818" s="1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  <c r="AE819" s="1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  <c r="AE820" s="1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  <c r="AE821" s="1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  <c r="AE822" s="1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  <c r="AE823" s="1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  <c r="AE824" s="1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  <c r="AE825" s="1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  <c r="AE826" s="1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  <c r="AE827" s="1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  <c r="AE828" s="1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  <c r="AE829" s="1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  <c r="AE830" s="1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  <c r="AE831" s="1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  <c r="AE832" s="1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  <c r="AE833" s="1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  <c r="AE834" s="1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  <c r="AE835" s="1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  <c r="AE836" s="1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  <c r="AE837" s="1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  <c r="AE838" s="1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  <c r="AE839" s="1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  <c r="AE840" s="1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  <c r="AE841" s="1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  <c r="AE842" s="1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  <c r="AE843" s="1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  <c r="AE844" s="1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  <c r="AE845" s="1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  <c r="AE846" s="1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  <c r="AE847" s="1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  <c r="AE848" s="1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  <c r="AE849" s="1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  <c r="AE850" s="1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  <c r="AE851" s="1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  <c r="AE852" s="1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  <c r="AE853" s="1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  <c r="AE854" s="1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  <c r="AE855" s="1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  <c r="AE856" s="1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  <c r="AE857" s="1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  <c r="AE858" s="1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  <c r="AE859" s="1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  <c r="AE860" s="1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  <c r="AE861" s="1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  <c r="AE862" s="1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  <c r="AE863" s="1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  <c r="AE864" s="1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  <c r="AE865" s="1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  <c r="AE866" s="1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  <c r="AE867" s="1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  <c r="AE868" s="1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  <c r="AE869" s="1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  <c r="AE870" s="1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  <c r="AE871" s="1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  <c r="AE872" s="1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  <c r="AE873" s="1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  <c r="AE874" s="1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  <c r="AE875" s="1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  <c r="AE876" s="1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  <c r="AE877" s="1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  <c r="AE878" s="1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  <c r="AE879" s="1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  <c r="AE880" s="1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  <c r="AE881" s="1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  <c r="AE882" s="1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  <c r="AE883" s="1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  <c r="AE884" s="1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  <c r="AE885" s="1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  <c r="AE886" s="1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  <c r="AE887" s="1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  <c r="AE888" s="1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  <c r="AE889" s="1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  <c r="AE890" s="1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  <c r="AE891" s="1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  <c r="AE892" s="1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  <c r="AE893" s="1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  <c r="AE894" s="1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  <c r="AE895" s="1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  <c r="AE896" s="1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  <c r="AE897" s="1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  <c r="AE898" s="1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  <c r="AE899" s="1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  <c r="AE900" s="1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  <c r="AE901" s="1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  <c r="AE902" s="1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  <c r="AE903" s="1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  <c r="AE904" s="1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  <c r="AE905" s="1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  <c r="AE906" s="1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  <c r="AE907" s="1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  <c r="AE908" s="1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  <c r="AE909" s="1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  <c r="AE910" s="1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  <c r="AE911" s="1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  <c r="AE912" s="1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  <c r="AE913" s="1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  <c r="AE914" s="1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  <c r="AE915" s="1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  <c r="AE916" s="1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  <c r="AE917" s="1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  <c r="AE918" s="1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  <c r="AE919" s="1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  <c r="AE920" s="1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  <c r="AE921" s="1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  <c r="AE922" s="1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  <c r="AE923" s="1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  <c r="AE924" s="1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  <c r="AE925" s="1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  <c r="AE926" s="1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  <c r="AE927" s="1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  <c r="AE928" s="1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  <c r="AE929" s="1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  <c r="AE930" s="1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  <c r="AE931" s="1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  <c r="AE932" s="1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  <c r="AE933" s="1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  <c r="AE934" s="1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  <c r="AE935" s="1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  <c r="AE936" s="1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  <c r="AE937" s="1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  <c r="AE938" s="1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  <c r="AE939" s="1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  <c r="AE940" s="1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  <c r="AE941" s="1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  <c r="AE942" s="1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  <c r="AE943" s="1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  <c r="AE944" s="1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  <c r="AE945" s="1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  <c r="AE946" s="1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  <c r="AE947" s="1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  <c r="AE948" s="1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  <c r="AE949" s="1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  <c r="AE950" s="1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  <c r="AE951" s="1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  <c r="AE952" s="1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  <c r="AE953" s="1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  <c r="AE954" s="1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  <c r="AE955" s="1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  <c r="AE956" s="1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  <c r="AE957" s="1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  <c r="AE958" s="1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  <c r="AE959" s="1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  <c r="AE960" s="1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  <c r="AE961" s="1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  <c r="AE962" s="1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  <c r="AE963" s="1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  <c r="AE964" s="1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  <c r="AE965" s="1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  <c r="AE966" s="1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  <c r="AE967" s="1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  <c r="AE968" s="1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  <c r="AE969" s="1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  <c r="AE970" s="1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  <c r="AE971" s="1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  <c r="AE972" s="1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  <c r="AE973" s="1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  <c r="AE974" s="1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  <c r="AE975" s="1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  <c r="AE976" s="1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  <c r="AE977" s="1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  <c r="AE978" s="1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  <c r="AE979" s="1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  <c r="AE980" s="1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  <c r="AE981" s="1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  <c r="AE982" s="1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  <c r="AE983" s="1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  <c r="AE984" s="1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  <c r="AE985" s="1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  <c r="AE986" s="1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  <c r="AE987" s="1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  <c r="AE988" s="1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  <c r="AE989" s="1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  <c r="AE990" s="1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  <c r="AE991" s="1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  <c r="AE992" s="1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  <c r="AE993" s="1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  <c r="AE994" s="1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  <c r="AE995" s="1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  <c r="AE996" s="1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  <c r="AE997" s="1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  <c r="AE998" s="1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  <c r="AE999" s="1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  <c r="AE1000" s="1"/>
    </row>
  </sheetData>
  <mergeCells count="88">
    <mergeCell ref="J34:L34"/>
    <mergeCell ref="M34:N34"/>
    <mergeCell ref="O34:S34"/>
    <mergeCell ref="U34:AE35"/>
    <mergeCell ref="J35:L35"/>
    <mergeCell ref="M35:N35"/>
    <mergeCell ref="O35:S35"/>
    <mergeCell ref="B33:C33"/>
    <mergeCell ref="D33:E33"/>
    <mergeCell ref="F33:H33"/>
    <mergeCell ref="J33:L33"/>
    <mergeCell ref="B34:C34"/>
    <mergeCell ref="D34:E34"/>
    <mergeCell ref="F34:H34"/>
    <mergeCell ref="M36:N36"/>
    <mergeCell ref="O36:S36"/>
    <mergeCell ref="U36:AE37"/>
    <mergeCell ref="M37:N37"/>
    <mergeCell ref="O37:S37"/>
    <mergeCell ref="B35:C35"/>
    <mergeCell ref="D35:E35"/>
    <mergeCell ref="F35:H35"/>
    <mergeCell ref="B36:C36"/>
    <mergeCell ref="D36:E36"/>
    <mergeCell ref="F36:H36"/>
    <mergeCell ref="J36:L36"/>
    <mergeCell ref="J38:L38"/>
    <mergeCell ref="M38:N38"/>
    <mergeCell ref="O38:S38"/>
    <mergeCell ref="U38:AE38"/>
    <mergeCell ref="I39:U39"/>
    <mergeCell ref="I40:U40"/>
    <mergeCell ref="B37:C37"/>
    <mergeCell ref="D37:E37"/>
    <mergeCell ref="F37:H37"/>
    <mergeCell ref="J37:L37"/>
    <mergeCell ref="B38:C38"/>
    <mergeCell ref="D38:E38"/>
    <mergeCell ref="F38:H38"/>
    <mergeCell ref="D39:G39"/>
    <mergeCell ref="J27:L27"/>
    <mergeCell ref="M27:N27"/>
    <mergeCell ref="O27:S27"/>
    <mergeCell ref="U27:AE27"/>
    <mergeCell ref="U28:AE29"/>
    <mergeCell ref="J29:L29"/>
    <mergeCell ref="M29:N29"/>
    <mergeCell ref="O29:S29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D28:E28"/>
    <mergeCell ref="F28:H28"/>
    <mergeCell ref="J28:L28"/>
    <mergeCell ref="M28:N28"/>
    <mergeCell ref="O28:S28"/>
    <mergeCell ref="J30:L30"/>
    <mergeCell ref="M30:N30"/>
    <mergeCell ref="O30:S30"/>
    <mergeCell ref="U30:AE31"/>
    <mergeCell ref="J31:L31"/>
    <mergeCell ref="M31:N31"/>
    <mergeCell ref="O31:S31"/>
    <mergeCell ref="B28:C28"/>
    <mergeCell ref="B29:C29"/>
    <mergeCell ref="D29:E29"/>
    <mergeCell ref="F29:H29"/>
    <mergeCell ref="B30:C30"/>
    <mergeCell ref="D30:E30"/>
    <mergeCell ref="F30:H30"/>
    <mergeCell ref="M32:N32"/>
    <mergeCell ref="O32:S32"/>
    <mergeCell ref="U32:AE33"/>
    <mergeCell ref="M33:N33"/>
    <mergeCell ref="O33:S33"/>
    <mergeCell ref="B31:C31"/>
    <mergeCell ref="D31:E31"/>
    <mergeCell ref="F31:H31"/>
    <mergeCell ref="B32:C32"/>
    <mergeCell ref="D32:E32"/>
    <mergeCell ref="F32:H32"/>
    <mergeCell ref="J32:L32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3:O13">
    <cfRule type="cellIs" dxfId="0" priority="5" stopIfTrue="1" operator="between">
      <formula>1</formula>
      <formula>300</formula>
    </cfRule>
  </conditionalFormatting>
  <conditionalFormatting sqref="N13:O13">
    <cfRule type="cellIs" dxfId="1" priority="6" stopIfTrue="1" operator="lessThanOrEqual">
      <formula>0</formula>
    </cfRule>
  </conditionalFormatting>
  <conditionalFormatting sqref="J13:M13">
    <cfRule type="cellIs" dxfId="0" priority="7" stopIfTrue="1" operator="between">
      <formula>1</formula>
      <formula>300</formula>
    </cfRule>
  </conditionalFormatting>
  <conditionalFormatting sqref="J13:M13">
    <cfRule type="cellIs" dxfId="1" priority="8" stopIfTrue="1" operator="lessThanOrEqual">
      <formula>0</formula>
    </cfRule>
  </conditionalFormatting>
  <conditionalFormatting sqref="N14:O14">
    <cfRule type="cellIs" dxfId="0" priority="9" stopIfTrue="1" operator="between">
      <formula>1</formula>
      <formula>300</formula>
    </cfRule>
  </conditionalFormatting>
  <conditionalFormatting sqref="N14:O14">
    <cfRule type="cellIs" dxfId="1" priority="10" stopIfTrue="1" operator="lessThanOrEqual">
      <formula>0</formula>
    </cfRule>
  </conditionalFormatting>
  <conditionalFormatting sqref="J14:M14">
    <cfRule type="cellIs" dxfId="0" priority="11" stopIfTrue="1" operator="between">
      <formula>1</formula>
      <formula>300</formula>
    </cfRule>
  </conditionalFormatting>
  <conditionalFormatting sqref="J14:M14">
    <cfRule type="cellIs" dxfId="1" priority="12" stopIfTrue="1" operator="lessThanOrEqual">
      <formula>0</formula>
    </cfRule>
  </conditionalFormatting>
  <conditionalFormatting sqref="N15:O15">
    <cfRule type="cellIs" dxfId="0" priority="13" stopIfTrue="1" operator="between">
      <formula>1</formula>
      <formula>300</formula>
    </cfRule>
  </conditionalFormatting>
  <conditionalFormatting sqref="N15:O15">
    <cfRule type="cellIs" dxfId="1" priority="14" stopIfTrue="1" operator="lessThanOrEqual">
      <formula>0</formula>
    </cfRule>
  </conditionalFormatting>
  <conditionalFormatting sqref="J15:M15">
    <cfRule type="cellIs" dxfId="0" priority="15" stopIfTrue="1" operator="between">
      <formula>1</formula>
      <formula>300</formula>
    </cfRule>
  </conditionalFormatting>
  <conditionalFormatting sqref="J15:M15">
    <cfRule type="cellIs" dxfId="1" priority="16" stopIfTrue="1" operator="lessThanOrEqual">
      <formula>0</formula>
    </cfRule>
  </conditionalFormatting>
  <conditionalFormatting sqref="N16:O16">
    <cfRule type="cellIs" dxfId="0" priority="17" stopIfTrue="1" operator="between">
      <formula>1</formula>
      <formula>300</formula>
    </cfRule>
  </conditionalFormatting>
  <conditionalFormatting sqref="N16:O16">
    <cfRule type="cellIs" dxfId="1" priority="18" stopIfTrue="1" operator="lessThanOrEqual">
      <formula>0</formula>
    </cfRule>
  </conditionalFormatting>
  <conditionalFormatting sqref="J16:M16">
    <cfRule type="cellIs" dxfId="0" priority="19" stopIfTrue="1" operator="between">
      <formula>1</formula>
      <formula>300</formula>
    </cfRule>
  </conditionalFormatting>
  <conditionalFormatting sqref="J16:M16">
    <cfRule type="cellIs" dxfId="1" priority="20" stopIfTrue="1" operator="lessThanOrEqual">
      <formula>0</formula>
    </cfRule>
  </conditionalFormatting>
  <conditionalFormatting sqref="N17:O17">
    <cfRule type="cellIs" dxfId="0" priority="21" stopIfTrue="1" operator="between">
      <formula>1</formula>
      <formula>300</formula>
    </cfRule>
  </conditionalFormatting>
  <conditionalFormatting sqref="N17:O17">
    <cfRule type="cellIs" dxfId="1" priority="22" stopIfTrue="1" operator="lessThanOrEqual">
      <formula>0</formula>
    </cfRule>
  </conditionalFormatting>
  <conditionalFormatting sqref="J17:M17">
    <cfRule type="cellIs" dxfId="0" priority="23" stopIfTrue="1" operator="between">
      <formula>1</formula>
      <formula>300</formula>
    </cfRule>
  </conditionalFormatting>
  <conditionalFormatting sqref="J17:M17">
    <cfRule type="cellIs" dxfId="1" priority="24" stopIfTrue="1" operator="lessThanOrEqual">
      <formula>0</formula>
    </cfRule>
  </conditionalFormatting>
  <conditionalFormatting sqref="N18:O18">
    <cfRule type="cellIs" dxfId="0" priority="25" stopIfTrue="1" operator="between">
      <formula>1</formula>
      <formula>300</formula>
    </cfRule>
  </conditionalFormatting>
  <conditionalFormatting sqref="N18:O18">
    <cfRule type="cellIs" dxfId="1" priority="26" stopIfTrue="1" operator="lessThanOrEqual">
      <formula>0</formula>
    </cfRule>
  </conditionalFormatting>
  <conditionalFormatting sqref="J18:M18">
    <cfRule type="cellIs" dxfId="0" priority="27" stopIfTrue="1" operator="between">
      <formula>1</formula>
      <formula>300</formula>
    </cfRule>
  </conditionalFormatting>
  <conditionalFormatting sqref="J18:M18">
    <cfRule type="cellIs" dxfId="1" priority="28" stopIfTrue="1" operator="lessThanOrEqual">
      <formula>0</formula>
    </cfRule>
  </conditionalFormatting>
  <conditionalFormatting sqref="N19:O19">
    <cfRule type="cellIs" dxfId="0" priority="29" stopIfTrue="1" operator="between">
      <formula>1</formula>
      <formula>300</formula>
    </cfRule>
  </conditionalFormatting>
  <conditionalFormatting sqref="N19:O19">
    <cfRule type="cellIs" dxfId="1" priority="30" stopIfTrue="1" operator="lessThanOrEqual">
      <formula>0</formula>
    </cfRule>
  </conditionalFormatting>
  <conditionalFormatting sqref="J19:M19">
    <cfRule type="cellIs" dxfId="0" priority="31" stopIfTrue="1" operator="between">
      <formula>1</formula>
      <formula>300</formula>
    </cfRule>
  </conditionalFormatting>
  <conditionalFormatting sqref="J19:M19">
    <cfRule type="cellIs" dxfId="1" priority="32" stopIfTrue="1" operator="lessThanOrEqual">
      <formula>0</formula>
    </cfRule>
  </conditionalFormatting>
  <conditionalFormatting sqref="N20:O20">
    <cfRule type="cellIs" dxfId="0" priority="33" stopIfTrue="1" operator="between">
      <formula>1</formula>
      <formula>300</formula>
    </cfRule>
  </conditionalFormatting>
  <conditionalFormatting sqref="N20:O20">
    <cfRule type="cellIs" dxfId="1" priority="34" stopIfTrue="1" operator="lessThanOrEqual">
      <formula>0</formula>
    </cfRule>
  </conditionalFormatting>
  <conditionalFormatting sqref="J20:M20">
    <cfRule type="cellIs" dxfId="0" priority="35" stopIfTrue="1" operator="between">
      <formula>1</formula>
      <formula>300</formula>
    </cfRule>
  </conditionalFormatting>
  <conditionalFormatting sqref="J20:M20">
    <cfRule type="cellIs" dxfId="1" priority="36" stopIfTrue="1" operator="lessThanOrEqual">
      <formula>0</formula>
    </cfRule>
  </conditionalFormatting>
  <conditionalFormatting sqref="N21:O21">
    <cfRule type="cellIs" dxfId="0" priority="37" stopIfTrue="1" operator="between">
      <formula>1</formula>
      <formula>300</formula>
    </cfRule>
  </conditionalFormatting>
  <conditionalFormatting sqref="N21:O21">
    <cfRule type="cellIs" dxfId="1" priority="38" stopIfTrue="1" operator="lessThanOrEqual">
      <formula>0</formula>
    </cfRule>
  </conditionalFormatting>
  <conditionalFormatting sqref="J21:M21">
    <cfRule type="cellIs" dxfId="0" priority="39" stopIfTrue="1" operator="between">
      <formula>1</formula>
      <formula>300</formula>
    </cfRule>
  </conditionalFormatting>
  <conditionalFormatting sqref="J21:M21">
    <cfRule type="cellIs" dxfId="1" priority="40" stopIfTrue="1" operator="lessThanOrEqual">
      <formula>0</formula>
    </cfRule>
  </conditionalFormatting>
  <conditionalFormatting sqref="N22:O22">
    <cfRule type="cellIs" dxfId="0" priority="41" stopIfTrue="1" operator="between">
      <formula>1</formula>
      <formula>300</formula>
    </cfRule>
  </conditionalFormatting>
  <conditionalFormatting sqref="N22:O22">
    <cfRule type="cellIs" dxfId="1" priority="42" stopIfTrue="1" operator="lessThanOrEqual">
      <formula>0</formula>
    </cfRule>
  </conditionalFormatting>
  <conditionalFormatting sqref="J22:M22">
    <cfRule type="cellIs" dxfId="0" priority="43" stopIfTrue="1" operator="between">
      <formula>1</formula>
      <formula>300</formula>
    </cfRule>
  </conditionalFormatting>
  <conditionalFormatting sqref="J22:M22">
    <cfRule type="cellIs" dxfId="1" priority="44" stopIfTrue="1" operator="lessThanOrEqual">
      <formula>0</formula>
    </cfRule>
  </conditionalFormatting>
  <conditionalFormatting sqref="N23:O23">
    <cfRule type="cellIs" dxfId="0" priority="45" stopIfTrue="1" operator="between">
      <formula>1</formula>
      <formula>300</formula>
    </cfRule>
  </conditionalFormatting>
  <conditionalFormatting sqref="N23:O23">
    <cfRule type="cellIs" dxfId="1" priority="46" stopIfTrue="1" operator="lessThanOrEqual">
      <formula>0</formula>
    </cfRule>
  </conditionalFormatting>
  <conditionalFormatting sqref="J23:M23">
    <cfRule type="cellIs" dxfId="0" priority="47" stopIfTrue="1" operator="between">
      <formula>1</formula>
      <formula>300</formula>
    </cfRule>
  </conditionalFormatting>
  <conditionalFormatting sqref="J23:M23">
    <cfRule type="cellIs" dxfId="1" priority="48" stopIfTrue="1" operator="lessThanOrEqual">
      <formula>0</formula>
    </cfRule>
  </conditionalFormatting>
  <conditionalFormatting sqref="N24:O24">
    <cfRule type="cellIs" dxfId="0" priority="49" stopIfTrue="1" operator="between">
      <formula>1</formula>
      <formula>300</formula>
    </cfRule>
  </conditionalFormatting>
  <conditionalFormatting sqref="N24:O24">
    <cfRule type="cellIs" dxfId="1" priority="50" stopIfTrue="1" operator="lessThanOrEqual">
      <formula>0</formula>
    </cfRule>
  </conditionalFormatting>
  <conditionalFormatting sqref="J24:M24">
    <cfRule type="cellIs" dxfId="0" priority="51" stopIfTrue="1" operator="between">
      <formula>1</formula>
      <formula>300</formula>
    </cfRule>
  </conditionalFormatting>
  <conditionalFormatting sqref="J24:M24">
    <cfRule type="cellIs" dxfId="1" priority="52" stopIfTrue="1" operator="lessThanOrEqual">
      <formula>0</formula>
    </cfRule>
  </conditionalFormatting>
  <conditionalFormatting sqref="K12">
    <cfRule type="cellIs" dxfId="0" priority="53" stopIfTrue="1" operator="between">
      <formula>1</formula>
      <formula>300</formula>
    </cfRule>
  </conditionalFormatting>
  <conditionalFormatting sqref="K12">
    <cfRule type="cellIs" dxfId="1" priority="54" stopIfTrue="1" operator="lessThanOrEqual">
      <formula>0</formula>
    </cfRule>
  </conditionalFormatting>
  <conditionalFormatting sqref="J10:O10">
    <cfRule type="cellIs" dxfId="0" priority="55" stopIfTrue="1" operator="between">
      <formula>1</formula>
      <formula>300</formula>
    </cfRule>
  </conditionalFormatting>
  <conditionalFormatting sqref="J10:O10">
    <cfRule type="cellIs" dxfId="1" priority="56" stopIfTrue="1" operator="lessThanOrEqual">
      <formula>0</formula>
    </cfRule>
  </conditionalFormatting>
  <conditionalFormatting sqref="J11:O11">
    <cfRule type="cellIs" dxfId="0" priority="57" stopIfTrue="1" operator="between">
      <formula>1</formula>
      <formula>300</formula>
    </cfRule>
  </conditionalFormatting>
  <conditionalFormatting sqref="J11:O11">
    <cfRule type="cellIs" dxfId="1" priority="58" stopIfTrue="1" operator="lessThanOrEqual">
      <formula>0</formula>
    </cfRule>
  </conditionalFormatting>
  <conditionalFormatting sqref="J12:O12">
    <cfRule type="cellIs" dxfId="0" priority="59" stopIfTrue="1" operator="between">
      <formula>1</formula>
      <formula>300</formula>
    </cfRule>
  </conditionalFormatting>
  <conditionalFormatting sqref="J12:O12">
    <cfRule type="cellIs" dxfId="1" priority="6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:C24">
      <formula1>"40,45,49,55,59,64,71,76,81,=81,87,=87,49,55,61,67,73,81,89,96,102,=102,109,=109"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ErrorMessage="1" sqref="D5">
      <formula1>"Nasjonalt stevne,Seriestevne,Seriestevne 5-kamp,Klubbmesterskap,Regionsmesterskap,Landsdelsmesterskap,Norgesmesterskap Senior,Norgesmesterskap Ungdom,Norgesmesterskap Junior,Norgesmesterskap Veteran,Norgesmesterskap 5-kamp,Norgesmesterskap Lag"</formula1>
    </dataValidation>
    <dataValidation type="list" allowBlank="1" showInputMessage="1" showErrorMessage="1" prompt="Feil_i_kategori - Feil verdi i kategori" sqref="E9:E24">
      <formula1>"UM,JM,SM,UK,JK,SK,M35,M40,M45,M50,M55,M60,M65,M70,M75,M80,M85,M90,K35,K40,K45,K50,K55,K60,K65,K70,K75,K80,K85,K90"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141" t="s">
        <v>78</v>
      </c>
    </row>
    <row r="2" ht="12.75" customHeight="1">
      <c r="A2" s="142" t="s">
        <v>37</v>
      </c>
      <c r="B2" s="143" t="s">
        <v>79</v>
      </c>
      <c r="C2" s="144" t="s">
        <v>80</v>
      </c>
    </row>
    <row r="3" ht="12.75" customHeight="1">
      <c r="A3" s="145">
        <v>30.0</v>
      </c>
      <c r="B3" s="143">
        <v>1.0</v>
      </c>
      <c r="C3" s="142">
        <v>1.0</v>
      </c>
    </row>
    <row r="4" ht="12.75" customHeight="1">
      <c r="A4" s="145">
        <v>31.0</v>
      </c>
      <c r="B4" s="143">
        <v>1.016</v>
      </c>
      <c r="C4" s="143">
        <v>1.016</v>
      </c>
    </row>
    <row r="5" ht="12.75" customHeight="1">
      <c r="A5" s="145">
        <v>32.0</v>
      </c>
      <c r="B5" s="143">
        <v>1.031</v>
      </c>
      <c r="C5" s="143">
        <v>1.017</v>
      </c>
    </row>
    <row r="6" ht="12.75" customHeight="1">
      <c r="A6" s="145">
        <v>33.0</v>
      </c>
      <c r="B6" s="143">
        <v>1.046</v>
      </c>
      <c r="C6" s="143">
        <v>1.046</v>
      </c>
    </row>
    <row r="7" ht="12.75" customHeight="1">
      <c r="A7" s="145">
        <v>34.0</v>
      </c>
      <c r="B7" s="143">
        <v>1.059</v>
      </c>
      <c r="C7" s="143">
        <v>1.059</v>
      </c>
    </row>
    <row r="8" ht="12.75" customHeight="1">
      <c r="A8" s="145">
        <v>35.0</v>
      </c>
      <c r="B8" s="143">
        <v>1.072</v>
      </c>
      <c r="C8" s="143">
        <v>1.072</v>
      </c>
    </row>
    <row r="9" ht="12.75" customHeight="1">
      <c r="A9" s="145">
        <v>36.0</v>
      </c>
      <c r="B9" s="143">
        <v>1.083</v>
      </c>
      <c r="C9" s="143">
        <v>1.084</v>
      </c>
    </row>
    <row r="10" ht="12.75" customHeight="1">
      <c r="A10" s="145">
        <v>37.0</v>
      </c>
      <c r="B10" s="143">
        <v>1.096</v>
      </c>
      <c r="C10" s="143">
        <v>1.097</v>
      </c>
    </row>
    <row r="11" ht="12.75" customHeight="1">
      <c r="A11" s="145">
        <v>38.0</v>
      </c>
      <c r="B11" s="143">
        <v>1.109</v>
      </c>
      <c r="C11" s="143">
        <v>1.11</v>
      </c>
    </row>
    <row r="12" ht="12.75" customHeight="1">
      <c r="A12" s="145">
        <v>39.0</v>
      </c>
      <c r="B12" s="143">
        <v>1.122</v>
      </c>
      <c r="C12" s="143">
        <v>1.124</v>
      </c>
    </row>
    <row r="13" ht="12.75" customHeight="1">
      <c r="A13" s="145">
        <v>40.0</v>
      </c>
      <c r="B13" s="143">
        <v>1.135</v>
      </c>
      <c r="C13" s="143">
        <v>1.138</v>
      </c>
    </row>
    <row r="14" ht="12.75" customHeight="1">
      <c r="A14" s="145">
        <v>41.0</v>
      </c>
      <c r="B14" s="143">
        <v>1.149</v>
      </c>
      <c r="C14" s="143">
        <v>1.153</v>
      </c>
    </row>
    <row r="15" ht="12.75" customHeight="1">
      <c r="A15" s="145">
        <v>42.0</v>
      </c>
      <c r="B15" s="143">
        <v>1.162</v>
      </c>
      <c r="C15" s="143">
        <v>1.17</v>
      </c>
    </row>
    <row r="16" ht="12.75" customHeight="1">
      <c r="A16" s="145">
        <v>43.0</v>
      </c>
      <c r="B16" s="143">
        <v>1.176</v>
      </c>
      <c r="C16" s="143">
        <v>1.187</v>
      </c>
    </row>
    <row r="17" ht="12.75" customHeight="1">
      <c r="A17" s="145">
        <v>44.0</v>
      </c>
      <c r="B17" s="143">
        <v>1.189</v>
      </c>
      <c r="C17" s="143">
        <v>1.205</v>
      </c>
    </row>
    <row r="18" ht="12.75" customHeight="1">
      <c r="A18" s="145">
        <v>45.0</v>
      </c>
      <c r="B18" s="143">
        <v>1.203</v>
      </c>
      <c r="C18" s="143">
        <v>1.223</v>
      </c>
    </row>
    <row r="19" ht="12.75" customHeight="1">
      <c r="A19" s="145">
        <v>46.0</v>
      </c>
      <c r="B19" s="143">
        <v>1.218</v>
      </c>
      <c r="C19" s="143">
        <v>1.244</v>
      </c>
    </row>
    <row r="20" ht="12.75" customHeight="1">
      <c r="A20" s="145">
        <v>47.0</v>
      </c>
      <c r="B20" s="143">
        <v>1.233</v>
      </c>
      <c r="C20" s="143">
        <v>1.265</v>
      </c>
    </row>
    <row r="21" ht="12.75" customHeight="1">
      <c r="A21" s="145">
        <v>48.0</v>
      </c>
      <c r="B21" s="143">
        <v>1.248</v>
      </c>
      <c r="C21" s="143">
        <v>1.288</v>
      </c>
    </row>
    <row r="22" ht="12.75" customHeight="1">
      <c r="A22" s="145">
        <v>49.0</v>
      </c>
      <c r="B22" s="143">
        <v>1.263</v>
      </c>
      <c r="C22" s="143">
        <v>1.313</v>
      </c>
    </row>
    <row r="23" ht="12.75" customHeight="1">
      <c r="A23" s="145">
        <v>50.0</v>
      </c>
      <c r="B23" s="143">
        <v>1.279</v>
      </c>
      <c r="C23" s="143">
        <v>1.34</v>
      </c>
    </row>
    <row r="24" ht="12.75" customHeight="1">
      <c r="A24" s="145">
        <v>51.0</v>
      </c>
      <c r="B24" s="143">
        <v>1.297</v>
      </c>
      <c r="C24" s="143">
        <v>1.369</v>
      </c>
    </row>
    <row r="25" ht="12.75" customHeight="1">
      <c r="A25" s="145">
        <v>52.0</v>
      </c>
      <c r="B25" s="143">
        <v>1.316</v>
      </c>
      <c r="C25" s="143">
        <v>1.401</v>
      </c>
    </row>
    <row r="26" ht="12.75" customHeight="1">
      <c r="A26" s="145">
        <v>53.0</v>
      </c>
      <c r="B26" s="143">
        <v>1.338</v>
      </c>
      <c r="C26" s="143">
        <v>1.435</v>
      </c>
    </row>
    <row r="27" ht="12.75" customHeight="1">
      <c r="A27" s="145">
        <v>54.0</v>
      </c>
      <c r="B27" s="143">
        <v>1.361</v>
      </c>
      <c r="C27" s="143">
        <v>1.47</v>
      </c>
    </row>
    <row r="28" ht="12.75" customHeight="1">
      <c r="A28" s="145">
        <v>55.0</v>
      </c>
      <c r="B28" s="143">
        <v>1.385</v>
      </c>
      <c r="C28" s="143">
        <v>1.507</v>
      </c>
    </row>
    <row r="29" ht="12.75" customHeight="1">
      <c r="A29" s="145">
        <v>56.0</v>
      </c>
      <c r="B29" s="143">
        <v>1.411</v>
      </c>
      <c r="C29" s="146">
        <v>1.545</v>
      </c>
    </row>
    <row r="30" ht="12.75" customHeight="1">
      <c r="A30" s="145">
        <v>57.0</v>
      </c>
      <c r="B30" s="143">
        <v>1.437</v>
      </c>
      <c r="C30" s="147">
        <v>1.585</v>
      </c>
    </row>
    <row r="31" ht="12.75" customHeight="1">
      <c r="A31" s="145">
        <v>58.0</v>
      </c>
      <c r="B31" s="143">
        <v>1.462</v>
      </c>
      <c r="C31" s="146">
        <v>1.625</v>
      </c>
    </row>
    <row r="32" ht="12.75" customHeight="1">
      <c r="A32" s="145">
        <v>59.0</v>
      </c>
      <c r="B32" s="143">
        <v>1.488</v>
      </c>
      <c r="C32" s="147">
        <v>1.665</v>
      </c>
    </row>
    <row r="33" ht="12.75" customHeight="1">
      <c r="A33" s="145">
        <v>60.0</v>
      </c>
      <c r="B33" s="143">
        <v>1.514</v>
      </c>
      <c r="C33" s="146">
        <v>1.705</v>
      </c>
    </row>
    <row r="34" ht="12.75" customHeight="1">
      <c r="A34" s="145">
        <v>61.0</v>
      </c>
      <c r="B34" s="143">
        <v>1.541</v>
      </c>
      <c r="C34" s="147">
        <v>1.744</v>
      </c>
    </row>
    <row r="35" ht="12.75" customHeight="1">
      <c r="A35" s="145">
        <v>62.0</v>
      </c>
      <c r="B35" s="143">
        <v>1.568</v>
      </c>
      <c r="C35" s="146">
        <v>1.778</v>
      </c>
    </row>
    <row r="36" ht="12.75" customHeight="1">
      <c r="A36" s="145">
        <v>63.0</v>
      </c>
      <c r="B36" s="143">
        <v>1.598</v>
      </c>
      <c r="C36" s="147">
        <v>1.808</v>
      </c>
    </row>
    <row r="37" ht="12.75" customHeight="1">
      <c r="A37" s="145">
        <v>64.0</v>
      </c>
      <c r="B37" s="143">
        <v>1.629</v>
      </c>
      <c r="C37" s="146">
        <v>1.839</v>
      </c>
    </row>
    <row r="38" ht="12.75" customHeight="1">
      <c r="A38" s="145">
        <v>65.0</v>
      </c>
      <c r="B38" s="143">
        <v>1.663</v>
      </c>
      <c r="C38" s="147">
        <v>1.873</v>
      </c>
    </row>
    <row r="39" ht="12.75" customHeight="1">
      <c r="A39" s="145">
        <v>66.0</v>
      </c>
      <c r="B39" s="143">
        <v>1.699</v>
      </c>
      <c r="C39" s="146">
        <v>1.909</v>
      </c>
    </row>
    <row r="40" ht="12.75" customHeight="1">
      <c r="A40" s="145">
        <v>67.0</v>
      </c>
      <c r="B40" s="143">
        <v>1.738</v>
      </c>
      <c r="C40" s="147">
        <v>1.948</v>
      </c>
    </row>
    <row r="41" ht="12.75" customHeight="1">
      <c r="A41" s="145">
        <v>68.0</v>
      </c>
      <c r="B41" s="143">
        <v>1.779</v>
      </c>
      <c r="C41" s="146">
        <v>1.989</v>
      </c>
    </row>
    <row r="42" ht="12.75" customHeight="1">
      <c r="A42" s="145">
        <v>69.0</v>
      </c>
      <c r="B42" s="143">
        <v>1.823</v>
      </c>
      <c r="C42" s="147">
        <v>2.033</v>
      </c>
    </row>
    <row r="43" ht="12.75" customHeight="1">
      <c r="A43" s="145">
        <v>70.0</v>
      </c>
      <c r="B43" s="143">
        <v>1.867</v>
      </c>
      <c r="C43" s="146">
        <v>2.077</v>
      </c>
    </row>
    <row r="44" ht="12.75" customHeight="1">
      <c r="A44" s="145">
        <v>71.0</v>
      </c>
      <c r="B44" s="143">
        <v>1.91</v>
      </c>
      <c r="C44" s="147">
        <v>2.12</v>
      </c>
    </row>
    <row r="45" ht="12.75" customHeight="1">
      <c r="A45" s="145">
        <v>72.0</v>
      </c>
      <c r="B45" s="143">
        <v>1.953</v>
      </c>
      <c r="C45" s="146">
        <v>2.163</v>
      </c>
    </row>
    <row r="46" ht="12.75" customHeight="1">
      <c r="A46" s="145">
        <v>73.0</v>
      </c>
      <c r="B46" s="143">
        <v>2.004</v>
      </c>
      <c r="C46" s="147">
        <v>2.214</v>
      </c>
    </row>
    <row r="47" ht="12.75" customHeight="1">
      <c r="A47" s="145">
        <v>74.0</v>
      </c>
      <c r="B47" s="143">
        <v>2.06</v>
      </c>
      <c r="C47" s="146">
        <v>2.27</v>
      </c>
    </row>
    <row r="48" ht="12.75" customHeight="1">
      <c r="A48" s="145">
        <v>75.0</v>
      </c>
      <c r="B48" s="143">
        <v>2.117</v>
      </c>
      <c r="C48" s="147">
        <v>2.327</v>
      </c>
    </row>
    <row r="49" ht="12.75" customHeight="1">
      <c r="A49" s="145">
        <v>76.0</v>
      </c>
      <c r="B49" s="143">
        <v>2.181</v>
      </c>
      <c r="C49" s="146">
        <v>2.391</v>
      </c>
    </row>
    <row r="50" ht="12.75" customHeight="1">
      <c r="A50" s="145">
        <v>77.0</v>
      </c>
      <c r="B50" s="143">
        <v>2.255</v>
      </c>
      <c r="C50" s="147">
        <v>2.465</v>
      </c>
    </row>
    <row r="51" ht="12.75" customHeight="1">
      <c r="A51" s="145">
        <v>78.0</v>
      </c>
      <c r="B51" s="143">
        <v>2.336</v>
      </c>
      <c r="C51" s="146">
        <v>2.546</v>
      </c>
    </row>
    <row r="52" ht="12.75" customHeight="1">
      <c r="A52" s="145">
        <v>79.0</v>
      </c>
      <c r="B52" s="143">
        <v>2.419</v>
      </c>
      <c r="C52" s="147">
        <v>2.629</v>
      </c>
    </row>
    <row r="53" ht="12.75" customHeight="1">
      <c r="A53" s="145">
        <v>80.0</v>
      </c>
      <c r="B53" s="143">
        <v>2.504</v>
      </c>
      <c r="C53" s="146">
        <v>2.714</v>
      </c>
    </row>
    <row r="54" ht="12.75" customHeight="1">
      <c r="A54" s="145">
        <v>81.0</v>
      </c>
      <c r="B54" s="143">
        <v>2.597</v>
      </c>
      <c r="C54" s="148"/>
    </row>
    <row r="55" ht="12.75" customHeight="1">
      <c r="A55" s="145">
        <v>82.0</v>
      </c>
      <c r="B55" s="143">
        <v>2.702</v>
      </c>
      <c r="C55" s="148"/>
    </row>
    <row r="56" ht="12.75" customHeight="1">
      <c r="A56" s="145">
        <v>83.0</v>
      </c>
      <c r="B56" s="143">
        <v>2.831</v>
      </c>
      <c r="C56" s="148"/>
    </row>
    <row r="57" ht="12.75" customHeight="1">
      <c r="A57" s="145">
        <v>84.0</v>
      </c>
      <c r="B57" s="143">
        <v>2.981</v>
      </c>
      <c r="C57" s="148"/>
    </row>
    <row r="58" ht="12.75" customHeight="1">
      <c r="A58" s="145">
        <v>85.0</v>
      </c>
      <c r="B58" s="143">
        <v>3.153</v>
      </c>
      <c r="C58" s="148"/>
    </row>
    <row r="59" ht="12.75" customHeight="1">
      <c r="A59" s="145">
        <v>86.0</v>
      </c>
      <c r="B59" s="143">
        <v>3.352</v>
      </c>
      <c r="C59" s="148"/>
    </row>
    <row r="60" ht="12.75" customHeight="1">
      <c r="A60" s="145">
        <v>87.0</v>
      </c>
      <c r="B60" s="143">
        <v>3.58</v>
      </c>
      <c r="C60" s="148"/>
    </row>
    <row r="61" ht="12.75" customHeight="1">
      <c r="A61" s="145">
        <v>88.0</v>
      </c>
      <c r="B61" s="143">
        <v>3.842</v>
      </c>
      <c r="C61" s="148"/>
    </row>
    <row r="62" ht="12.75" customHeight="1">
      <c r="A62" s="145">
        <v>89.0</v>
      </c>
      <c r="B62" s="143">
        <v>4.145</v>
      </c>
      <c r="C62" s="148"/>
    </row>
    <row r="63" ht="12.75" customHeight="1">
      <c r="A63" s="145">
        <v>90.0</v>
      </c>
      <c r="B63" s="143">
        <v>4.493</v>
      </c>
      <c r="C63" s="148"/>
    </row>
    <row r="64" ht="12.75" customHeight="1">
      <c r="B64" s="149"/>
    </row>
    <row r="65" ht="12.75" customHeight="1">
      <c r="B65" s="149"/>
    </row>
    <row r="66" ht="12.75" customHeight="1">
      <c r="B66" s="149"/>
    </row>
    <row r="67" ht="12.75" customHeight="1">
      <c r="B67" s="149"/>
    </row>
    <row r="68" ht="12.75" customHeight="1">
      <c r="B68" s="149"/>
    </row>
    <row r="69" ht="12.75" customHeight="1">
      <c r="B69" s="149"/>
    </row>
    <row r="70" ht="12.75" customHeight="1">
      <c r="B70" s="149"/>
    </row>
    <row r="71" ht="12.75" customHeight="1">
      <c r="B71" s="149"/>
    </row>
    <row r="72" ht="12.75" customHeight="1">
      <c r="B72" s="149"/>
    </row>
    <row r="73" ht="12.75" customHeight="1">
      <c r="B73" s="149"/>
    </row>
    <row r="74" ht="12.75" customHeight="1">
      <c r="B74" s="149"/>
    </row>
    <row r="75" ht="12.75" customHeight="1">
      <c r="B75" s="149"/>
    </row>
    <row r="76" ht="12.75" customHeight="1">
      <c r="B76" s="149"/>
    </row>
    <row r="77" ht="12.75" customHeight="1">
      <c r="B77" s="149"/>
    </row>
    <row r="78" ht="12.75" customHeight="1">
      <c r="B78" s="149"/>
    </row>
    <row r="79" ht="12.75" customHeight="1">
      <c r="B79" s="149"/>
    </row>
    <row r="80" ht="12.75" customHeight="1">
      <c r="B80" s="149"/>
    </row>
    <row r="81" ht="12.75" customHeight="1">
      <c r="B81" s="149"/>
    </row>
    <row r="82" ht="12.75" customHeight="1">
      <c r="B82" s="149"/>
    </row>
    <row r="83" ht="12.75" customHeight="1">
      <c r="B83" s="149"/>
    </row>
    <row r="84" ht="12.75" customHeight="1">
      <c r="B84" s="149"/>
    </row>
    <row r="85" ht="12.75" customHeight="1">
      <c r="B85" s="149"/>
    </row>
    <row r="86" ht="12.75" customHeight="1">
      <c r="B86" s="149"/>
    </row>
    <row r="87" ht="12.75" customHeight="1">
      <c r="B87" s="149"/>
    </row>
    <row r="88" ht="12.75" customHeight="1">
      <c r="B88" s="149"/>
    </row>
    <row r="89" ht="12.75" customHeight="1">
      <c r="B89" s="149"/>
    </row>
    <row r="90" ht="12.75" customHeight="1">
      <c r="B90" s="149"/>
    </row>
    <row r="91" ht="12.75" customHeight="1">
      <c r="B91" s="149"/>
    </row>
    <row r="92" ht="12.75" customHeight="1">
      <c r="B92" s="149"/>
    </row>
    <row r="93" ht="12.75" customHeight="1">
      <c r="B93" s="149"/>
    </row>
    <row r="94" ht="12.75" customHeight="1">
      <c r="B94" s="149"/>
    </row>
    <row r="95" ht="12.75" customHeight="1">
      <c r="B95" s="149"/>
    </row>
    <row r="96" ht="12.75" customHeight="1">
      <c r="B96" s="149"/>
    </row>
    <row r="97" ht="12.75" customHeight="1">
      <c r="B97" s="149"/>
    </row>
    <row r="98" ht="12.75" customHeight="1">
      <c r="B98" s="149"/>
    </row>
    <row r="99" ht="12.75" customHeight="1">
      <c r="B99" s="149"/>
    </row>
    <row r="100" ht="12.75" customHeight="1">
      <c r="B100" s="149"/>
    </row>
    <row r="101" ht="12.75" customHeight="1">
      <c r="B101" s="149"/>
    </row>
    <row r="102" ht="12.75" customHeight="1">
      <c r="B102" s="149"/>
    </row>
    <row r="103" ht="12.75" customHeight="1">
      <c r="B103" s="149"/>
    </row>
    <row r="104" ht="12.75" customHeight="1">
      <c r="B104" s="149"/>
    </row>
    <row r="105" ht="12.75" customHeight="1">
      <c r="B105" s="149"/>
    </row>
    <row r="106" ht="12.75" customHeight="1">
      <c r="B106" s="149"/>
    </row>
    <row r="107" ht="12.75" customHeight="1">
      <c r="B107" s="149"/>
    </row>
    <row r="108" ht="12.75" customHeight="1">
      <c r="B108" s="149"/>
    </row>
    <row r="109" ht="12.75" customHeight="1">
      <c r="B109" s="149"/>
    </row>
    <row r="110" ht="12.75" customHeight="1">
      <c r="B110" s="149"/>
    </row>
    <row r="111" ht="12.75" customHeight="1">
      <c r="B111" s="149"/>
    </row>
    <row r="112" ht="12.75" customHeight="1">
      <c r="B112" s="149"/>
    </row>
    <row r="113" ht="12.75" customHeight="1">
      <c r="B113" s="149"/>
    </row>
    <row r="114" ht="12.75" customHeight="1">
      <c r="B114" s="149"/>
    </row>
    <row r="115" ht="12.75" customHeight="1">
      <c r="B115" s="149"/>
    </row>
    <row r="116" ht="12.75" customHeight="1">
      <c r="B116" s="149"/>
    </row>
    <row r="117" ht="12.75" customHeight="1">
      <c r="B117" s="149"/>
    </row>
    <row r="118" ht="12.75" customHeight="1">
      <c r="B118" s="149"/>
    </row>
    <row r="119" ht="12.75" customHeight="1">
      <c r="B119" s="149"/>
    </row>
    <row r="120" ht="12.75" customHeight="1">
      <c r="B120" s="149"/>
    </row>
    <row r="121" ht="12.75" customHeight="1">
      <c r="B121" s="149"/>
    </row>
    <row r="122" ht="12.75" customHeight="1">
      <c r="B122" s="149"/>
    </row>
    <row r="123" ht="12.75" customHeight="1">
      <c r="B123" s="149"/>
    </row>
    <row r="124" ht="12.75" customHeight="1">
      <c r="B124" s="149"/>
    </row>
    <row r="125" ht="12.75" customHeight="1">
      <c r="B125" s="149"/>
    </row>
    <row r="126" ht="12.75" customHeight="1">
      <c r="B126" s="149"/>
    </row>
    <row r="127" ht="12.75" customHeight="1">
      <c r="B127" s="149"/>
    </row>
    <row r="128" ht="12.75" customHeight="1">
      <c r="B128" s="149"/>
    </row>
    <row r="129" ht="12.75" customHeight="1">
      <c r="B129" s="149"/>
    </row>
    <row r="130" ht="12.75" customHeight="1">
      <c r="B130" s="149"/>
    </row>
    <row r="131" ht="12.75" customHeight="1">
      <c r="B131" s="149"/>
    </row>
    <row r="132" ht="12.75" customHeight="1">
      <c r="B132" s="149"/>
    </row>
    <row r="133" ht="12.75" customHeight="1">
      <c r="B133" s="149"/>
    </row>
    <row r="134" ht="12.75" customHeight="1">
      <c r="B134" s="149"/>
    </row>
    <row r="135" ht="12.75" customHeight="1">
      <c r="B135" s="149"/>
    </row>
    <row r="136" ht="12.75" customHeight="1">
      <c r="B136" s="149"/>
    </row>
    <row r="137" ht="12.75" customHeight="1">
      <c r="B137" s="149"/>
    </row>
    <row r="138" ht="12.75" customHeight="1">
      <c r="B138" s="149"/>
    </row>
    <row r="139" ht="12.75" customHeight="1">
      <c r="B139" s="149"/>
    </row>
    <row r="140" ht="12.75" customHeight="1">
      <c r="B140" s="149"/>
    </row>
    <row r="141" ht="12.75" customHeight="1">
      <c r="B141" s="149"/>
    </row>
    <row r="142" ht="12.75" customHeight="1">
      <c r="B142" s="149"/>
    </row>
    <row r="143" ht="12.75" customHeight="1">
      <c r="B143" s="149"/>
    </row>
    <row r="144" ht="12.75" customHeight="1">
      <c r="B144" s="149"/>
    </row>
    <row r="145" ht="12.75" customHeight="1">
      <c r="B145" s="149"/>
    </row>
    <row r="146" ht="12.75" customHeight="1">
      <c r="B146" s="149"/>
    </row>
    <row r="147" ht="12.75" customHeight="1">
      <c r="B147" s="149"/>
    </row>
    <row r="148" ht="12.75" customHeight="1">
      <c r="B148" s="149"/>
    </row>
    <row r="149" ht="12.75" customHeight="1">
      <c r="B149" s="149"/>
    </row>
    <row r="150" ht="12.75" customHeight="1">
      <c r="B150" s="149"/>
    </row>
    <row r="151" ht="12.75" customHeight="1">
      <c r="B151" s="149"/>
    </row>
    <row r="152" ht="12.75" customHeight="1">
      <c r="B152" s="149"/>
    </row>
    <row r="153" ht="12.75" customHeight="1">
      <c r="B153" s="149"/>
    </row>
    <row r="154" ht="12.75" customHeight="1">
      <c r="B154" s="149"/>
    </row>
    <row r="155" ht="12.75" customHeight="1">
      <c r="B155" s="149"/>
    </row>
    <row r="156" ht="12.75" customHeight="1">
      <c r="B156" s="149"/>
    </row>
    <row r="157" ht="12.75" customHeight="1">
      <c r="B157" s="149"/>
    </row>
    <row r="158" ht="12.75" customHeight="1">
      <c r="B158" s="149"/>
    </row>
    <row r="159" ht="12.75" customHeight="1">
      <c r="B159" s="149"/>
    </row>
    <row r="160" ht="12.75" customHeight="1">
      <c r="B160" s="149"/>
    </row>
    <row r="161" ht="12.75" customHeight="1">
      <c r="B161" s="149"/>
    </row>
    <row r="162" ht="12.75" customHeight="1">
      <c r="B162" s="149"/>
    </row>
    <row r="163" ht="12.75" customHeight="1">
      <c r="B163" s="149"/>
    </row>
    <row r="164" ht="12.75" customHeight="1">
      <c r="B164" s="149"/>
    </row>
    <row r="165" ht="12.75" customHeight="1">
      <c r="B165" s="149"/>
    </row>
    <row r="166" ht="12.75" customHeight="1">
      <c r="B166" s="149"/>
    </row>
    <row r="167" ht="12.75" customHeight="1">
      <c r="B167" s="149"/>
    </row>
    <row r="168" ht="12.75" customHeight="1">
      <c r="B168" s="149"/>
    </row>
    <row r="169" ht="12.75" customHeight="1">
      <c r="B169" s="149"/>
    </row>
    <row r="170" ht="12.75" customHeight="1">
      <c r="B170" s="149"/>
    </row>
    <row r="171" ht="12.75" customHeight="1">
      <c r="B171" s="149"/>
    </row>
    <row r="172" ht="12.75" customHeight="1">
      <c r="B172" s="149"/>
    </row>
    <row r="173" ht="12.75" customHeight="1">
      <c r="B173" s="149"/>
    </row>
    <row r="174" ht="12.75" customHeight="1">
      <c r="B174" s="149"/>
    </row>
    <row r="175" ht="12.75" customHeight="1">
      <c r="B175" s="149"/>
    </row>
    <row r="176" ht="12.75" customHeight="1">
      <c r="B176" s="149"/>
    </row>
    <row r="177" ht="12.75" customHeight="1">
      <c r="B177" s="149"/>
    </row>
    <row r="178" ht="12.75" customHeight="1">
      <c r="B178" s="149"/>
    </row>
    <row r="179" ht="12.75" customHeight="1">
      <c r="B179" s="149"/>
    </row>
    <row r="180" ht="12.75" customHeight="1">
      <c r="B180" s="149"/>
    </row>
    <row r="181" ht="12.75" customHeight="1">
      <c r="B181" s="149"/>
    </row>
    <row r="182" ht="12.75" customHeight="1">
      <c r="B182" s="149"/>
    </row>
    <row r="183" ht="12.75" customHeight="1">
      <c r="B183" s="149"/>
    </row>
    <row r="184" ht="12.75" customHeight="1">
      <c r="B184" s="149"/>
    </row>
    <row r="185" ht="12.75" customHeight="1">
      <c r="B185" s="149"/>
    </row>
    <row r="186" ht="12.75" customHeight="1">
      <c r="B186" s="149"/>
    </row>
    <row r="187" ht="12.75" customHeight="1">
      <c r="B187" s="149"/>
    </row>
    <row r="188" ht="12.75" customHeight="1">
      <c r="B188" s="149"/>
    </row>
    <row r="189" ht="12.75" customHeight="1">
      <c r="B189" s="149"/>
    </row>
    <row r="190" ht="12.75" customHeight="1">
      <c r="B190" s="149"/>
    </row>
    <row r="191" ht="12.75" customHeight="1">
      <c r="B191" s="149"/>
    </row>
    <row r="192" ht="12.75" customHeight="1">
      <c r="B192" s="149"/>
    </row>
    <row r="193" ht="12.75" customHeight="1">
      <c r="B193" s="149"/>
    </row>
    <row r="194" ht="12.75" customHeight="1">
      <c r="B194" s="149"/>
    </row>
    <row r="195" ht="12.75" customHeight="1">
      <c r="B195" s="149"/>
    </row>
    <row r="196" ht="12.75" customHeight="1">
      <c r="B196" s="149"/>
    </row>
    <row r="197" ht="12.75" customHeight="1">
      <c r="B197" s="149"/>
    </row>
    <row r="198" ht="12.75" customHeight="1">
      <c r="B198" s="149"/>
    </row>
    <row r="199" ht="12.75" customHeight="1">
      <c r="B199" s="149"/>
    </row>
    <row r="200" ht="12.75" customHeight="1">
      <c r="B200" s="149"/>
    </row>
    <row r="201" ht="12.75" customHeight="1">
      <c r="B201" s="149"/>
    </row>
    <row r="202" ht="12.75" customHeight="1">
      <c r="B202" s="149"/>
    </row>
    <row r="203" ht="12.75" customHeight="1">
      <c r="B203" s="149"/>
    </row>
    <row r="204" ht="12.75" customHeight="1">
      <c r="B204" s="149"/>
    </row>
    <row r="205" ht="12.75" customHeight="1">
      <c r="B205" s="149"/>
    </row>
    <row r="206" ht="12.75" customHeight="1">
      <c r="B206" s="149"/>
    </row>
    <row r="207" ht="12.75" customHeight="1">
      <c r="B207" s="149"/>
    </row>
    <row r="208" ht="12.75" customHeight="1">
      <c r="B208" s="149"/>
    </row>
    <row r="209" ht="12.75" customHeight="1">
      <c r="B209" s="149"/>
    </row>
    <row r="210" ht="12.75" customHeight="1">
      <c r="B210" s="149"/>
    </row>
    <row r="211" ht="12.75" customHeight="1">
      <c r="B211" s="149"/>
    </row>
    <row r="212" ht="12.75" customHeight="1">
      <c r="B212" s="149"/>
    </row>
    <row r="213" ht="12.75" customHeight="1">
      <c r="B213" s="149"/>
    </row>
    <row r="214" ht="12.75" customHeight="1">
      <c r="B214" s="149"/>
    </row>
    <row r="215" ht="12.75" customHeight="1">
      <c r="B215" s="149"/>
    </row>
    <row r="216" ht="12.75" customHeight="1">
      <c r="B216" s="149"/>
    </row>
    <row r="217" ht="12.75" customHeight="1">
      <c r="B217" s="149"/>
    </row>
    <row r="218" ht="12.75" customHeight="1">
      <c r="B218" s="149"/>
    </row>
    <row r="219" ht="12.75" customHeight="1">
      <c r="B219" s="149"/>
    </row>
    <row r="220" ht="12.75" customHeight="1">
      <c r="B220" s="149"/>
    </row>
    <row r="221" ht="12.75" customHeight="1">
      <c r="B221" s="149"/>
    </row>
    <row r="222" ht="12.75" customHeight="1">
      <c r="B222" s="149"/>
    </row>
    <row r="223" ht="12.75" customHeight="1">
      <c r="B223" s="149"/>
    </row>
    <row r="224" ht="12.75" customHeight="1">
      <c r="B224" s="149"/>
    </row>
    <row r="225" ht="12.75" customHeight="1">
      <c r="B225" s="149"/>
    </row>
    <row r="226" ht="12.75" customHeight="1">
      <c r="B226" s="149"/>
    </row>
    <row r="227" ht="12.75" customHeight="1">
      <c r="B227" s="149"/>
    </row>
    <row r="228" ht="12.75" customHeight="1">
      <c r="B228" s="149"/>
    </row>
    <row r="229" ht="12.75" customHeight="1">
      <c r="B229" s="149"/>
    </row>
    <row r="230" ht="12.75" customHeight="1">
      <c r="B230" s="149"/>
    </row>
    <row r="231" ht="12.75" customHeight="1">
      <c r="B231" s="149"/>
    </row>
    <row r="232" ht="12.75" customHeight="1">
      <c r="B232" s="149"/>
    </row>
    <row r="233" ht="12.75" customHeight="1">
      <c r="B233" s="149"/>
    </row>
    <row r="234" ht="12.75" customHeight="1">
      <c r="B234" s="149"/>
    </row>
    <row r="235" ht="12.75" customHeight="1">
      <c r="B235" s="149"/>
    </row>
    <row r="236" ht="12.75" customHeight="1">
      <c r="B236" s="149"/>
    </row>
    <row r="237" ht="12.75" customHeight="1">
      <c r="B237" s="149"/>
    </row>
    <row r="238" ht="12.75" customHeight="1">
      <c r="B238" s="149"/>
    </row>
    <row r="239" ht="12.75" customHeight="1">
      <c r="B239" s="149"/>
    </row>
    <row r="240" ht="12.75" customHeight="1">
      <c r="B240" s="149"/>
    </row>
    <row r="241" ht="12.75" customHeight="1">
      <c r="B241" s="149"/>
    </row>
    <row r="242" ht="12.75" customHeight="1">
      <c r="B242" s="149"/>
    </row>
    <row r="243" ht="12.75" customHeight="1">
      <c r="B243" s="149"/>
    </row>
    <row r="244" ht="12.75" customHeight="1">
      <c r="B244" s="149"/>
    </row>
    <row r="245" ht="12.75" customHeight="1">
      <c r="B245" s="149"/>
    </row>
    <row r="246" ht="12.75" customHeight="1">
      <c r="B246" s="149"/>
    </row>
    <row r="247" ht="12.75" customHeight="1">
      <c r="B247" s="149"/>
    </row>
    <row r="248" ht="12.75" customHeight="1">
      <c r="B248" s="149"/>
    </row>
    <row r="249" ht="12.75" customHeight="1">
      <c r="B249" s="149"/>
    </row>
    <row r="250" ht="12.75" customHeight="1">
      <c r="B250" s="149"/>
    </row>
    <row r="251" ht="12.75" customHeight="1">
      <c r="B251" s="149"/>
    </row>
    <row r="252" ht="12.75" customHeight="1">
      <c r="B252" s="149"/>
    </row>
    <row r="253" ht="12.75" customHeight="1">
      <c r="B253" s="149"/>
    </row>
    <row r="254" ht="12.75" customHeight="1">
      <c r="B254" s="149"/>
    </row>
    <row r="255" ht="12.75" customHeight="1">
      <c r="B255" s="149"/>
    </row>
    <row r="256" ht="12.75" customHeight="1">
      <c r="B256" s="149"/>
    </row>
    <row r="257" ht="12.75" customHeight="1">
      <c r="B257" s="149"/>
    </row>
    <row r="258" ht="12.75" customHeight="1">
      <c r="B258" s="149"/>
    </row>
    <row r="259" ht="12.75" customHeight="1">
      <c r="B259" s="149"/>
    </row>
    <row r="260" ht="12.75" customHeight="1">
      <c r="B260" s="149"/>
    </row>
    <row r="261" ht="12.75" customHeight="1">
      <c r="B261" s="149"/>
    </row>
    <row r="262" ht="12.75" customHeight="1">
      <c r="B262" s="149"/>
    </row>
    <row r="263" ht="12.75" customHeight="1">
      <c r="B263" s="149"/>
    </row>
    <row r="264" ht="12.75" customHeight="1">
      <c r="B264" s="149"/>
    </row>
    <row r="265" ht="12.75" customHeight="1">
      <c r="B265" s="149"/>
    </row>
    <row r="266" ht="12.75" customHeight="1">
      <c r="B266" s="149"/>
    </row>
    <row r="267" ht="12.75" customHeight="1">
      <c r="B267" s="149"/>
    </row>
    <row r="268" ht="12.75" customHeight="1">
      <c r="B268" s="149"/>
    </row>
    <row r="269" ht="12.75" customHeight="1">
      <c r="B269" s="149"/>
    </row>
    <row r="270" ht="12.75" customHeight="1">
      <c r="B270" s="149"/>
    </row>
    <row r="271" ht="12.75" customHeight="1">
      <c r="B271" s="149"/>
    </row>
    <row r="272" ht="12.75" customHeight="1">
      <c r="B272" s="149"/>
    </row>
    <row r="273" ht="12.75" customHeight="1">
      <c r="B273" s="149"/>
    </row>
    <row r="274" ht="12.75" customHeight="1">
      <c r="B274" s="149"/>
    </row>
    <row r="275" ht="12.75" customHeight="1">
      <c r="B275" s="149"/>
    </row>
    <row r="276" ht="12.75" customHeight="1">
      <c r="B276" s="149"/>
    </row>
    <row r="277" ht="12.75" customHeight="1">
      <c r="B277" s="149"/>
    </row>
    <row r="278" ht="12.75" customHeight="1">
      <c r="B278" s="149"/>
    </row>
    <row r="279" ht="12.75" customHeight="1">
      <c r="B279" s="149"/>
    </row>
    <row r="280" ht="12.75" customHeight="1">
      <c r="B280" s="149"/>
    </row>
    <row r="281" ht="12.75" customHeight="1">
      <c r="B281" s="149"/>
    </row>
    <row r="282" ht="12.75" customHeight="1">
      <c r="B282" s="149"/>
    </row>
    <row r="283" ht="12.75" customHeight="1">
      <c r="B283" s="149"/>
    </row>
    <row r="284" ht="12.75" customHeight="1">
      <c r="B284" s="149"/>
    </row>
    <row r="285" ht="12.75" customHeight="1">
      <c r="B285" s="149"/>
    </row>
    <row r="286" ht="12.75" customHeight="1">
      <c r="B286" s="149"/>
    </row>
    <row r="287" ht="12.75" customHeight="1">
      <c r="B287" s="149"/>
    </row>
    <row r="288" ht="12.75" customHeight="1">
      <c r="B288" s="149"/>
    </row>
    <row r="289" ht="12.75" customHeight="1">
      <c r="B289" s="149"/>
    </row>
    <row r="290" ht="12.75" customHeight="1">
      <c r="B290" s="149"/>
    </row>
    <row r="291" ht="12.75" customHeight="1">
      <c r="B291" s="149"/>
    </row>
    <row r="292" ht="12.75" customHeight="1">
      <c r="B292" s="149"/>
    </row>
    <row r="293" ht="12.75" customHeight="1">
      <c r="B293" s="149"/>
    </row>
    <row r="294" ht="12.75" customHeight="1">
      <c r="B294" s="149"/>
    </row>
    <row r="295" ht="12.75" customHeight="1">
      <c r="B295" s="149"/>
    </row>
    <row r="296" ht="12.75" customHeight="1">
      <c r="B296" s="149"/>
    </row>
    <row r="297" ht="12.75" customHeight="1">
      <c r="B297" s="149"/>
    </row>
    <row r="298" ht="12.75" customHeight="1">
      <c r="B298" s="149"/>
    </row>
    <row r="299" ht="12.75" customHeight="1">
      <c r="B299" s="149"/>
    </row>
    <row r="300" ht="12.75" customHeight="1">
      <c r="B300" s="149"/>
    </row>
    <row r="301" ht="12.75" customHeight="1">
      <c r="B301" s="149"/>
    </row>
    <row r="302" ht="12.75" customHeight="1">
      <c r="B302" s="149"/>
    </row>
    <row r="303" ht="12.75" customHeight="1">
      <c r="B303" s="149"/>
    </row>
    <row r="304" ht="12.75" customHeight="1">
      <c r="B304" s="149"/>
    </row>
    <row r="305" ht="12.75" customHeight="1">
      <c r="B305" s="149"/>
    </row>
    <row r="306" ht="12.75" customHeight="1">
      <c r="B306" s="149"/>
    </row>
    <row r="307" ht="12.75" customHeight="1">
      <c r="B307" s="149"/>
    </row>
    <row r="308" ht="12.75" customHeight="1">
      <c r="B308" s="149"/>
    </row>
    <row r="309" ht="12.75" customHeight="1">
      <c r="B309" s="149"/>
    </row>
    <row r="310" ht="12.75" customHeight="1">
      <c r="B310" s="149"/>
    </row>
    <row r="311" ht="12.75" customHeight="1">
      <c r="B311" s="149"/>
    </row>
    <row r="312" ht="12.75" customHeight="1">
      <c r="B312" s="149"/>
    </row>
    <row r="313" ht="12.75" customHeight="1">
      <c r="B313" s="149"/>
    </row>
    <row r="314" ht="12.75" customHeight="1">
      <c r="B314" s="149"/>
    </row>
    <row r="315" ht="12.75" customHeight="1">
      <c r="B315" s="149"/>
    </row>
    <row r="316" ht="12.75" customHeight="1">
      <c r="B316" s="149"/>
    </row>
    <row r="317" ht="12.75" customHeight="1">
      <c r="B317" s="149"/>
    </row>
    <row r="318" ht="12.75" customHeight="1">
      <c r="B318" s="149"/>
    </row>
    <row r="319" ht="12.75" customHeight="1">
      <c r="B319" s="149"/>
    </row>
    <row r="320" ht="12.75" customHeight="1">
      <c r="B320" s="149"/>
    </row>
    <row r="321" ht="12.75" customHeight="1">
      <c r="B321" s="149"/>
    </row>
    <row r="322" ht="12.75" customHeight="1">
      <c r="B322" s="149"/>
    </row>
    <row r="323" ht="12.75" customHeight="1">
      <c r="B323" s="149"/>
    </row>
    <row r="324" ht="12.75" customHeight="1">
      <c r="B324" s="149"/>
    </row>
    <row r="325" ht="12.75" customHeight="1">
      <c r="B325" s="149"/>
    </row>
    <row r="326" ht="12.75" customHeight="1">
      <c r="B326" s="149"/>
    </row>
    <row r="327" ht="12.75" customHeight="1">
      <c r="B327" s="149"/>
    </row>
    <row r="328" ht="12.75" customHeight="1">
      <c r="B328" s="149"/>
    </row>
    <row r="329" ht="12.75" customHeight="1">
      <c r="B329" s="149"/>
    </row>
    <row r="330" ht="12.75" customHeight="1">
      <c r="B330" s="149"/>
    </row>
    <row r="331" ht="12.75" customHeight="1">
      <c r="B331" s="149"/>
    </row>
    <row r="332" ht="12.75" customHeight="1">
      <c r="B332" s="149"/>
    </row>
    <row r="333" ht="12.75" customHeight="1">
      <c r="B333" s="149"/>
    </row>
    <row r="334" ht="12.75" customHeight="1">
      <c r="B334" s="149"/>
    </row>
    <row r="335" ht="12.75" customHeight="1">
      <c r="B335" s="149"/>
    </row>
    <row r="336" ht="12.75" customHeight="1">
      <c r="B336" s="149"/>
    </row>
    <row r="337" ht="12.75" customHeight="1">
      <c r="B337" s="149"/>
    </row>
    <row r="338" ht="12.75" customHeight="1">
      <c r="B338" s="149"/>
    </row>
    <row r="339" ht="12.75" customHeight="1">
      <c r="B339" s="149"/>
    </row>
    <row r="340" ht="12.75" customHeight="1">
      <c r="B340" s="149"/>
    </row>
    <row r="341" ht="12.75" customHeight="1">
      <c r="B341" s="149"/>
    </row>
    <row r="342" ht="12.75" customHeight="1">
      <c r="B342" s="149"/>
    </row>
    <row r="343" ht="12.75" customHeight="1">
      <c r="B343" s="149"/>
    </row>
    <row r="344" ht="12.75" customHeight="1">
      <c r="B344" s="149"/>
    </row>
    <row r="345" ht="12.75" customHeight="1">
      <c r="B345" s="149"/>
    </row>
    <row r="346" ht="12.75" customHeight="1">
      <c r="B346" s="149"/>
    </row>
    <row r="347" ht="12.75" customHeight="1">
      <c r="B347" s="149"/>
    </row>
    <row r="348" ht="12.75" customHeight="1">
      <c r="B348" s="149"/>
    </row>
    <row r="349" ht="12.75" customHeight="1">
      <c r="B349" s="149"/>
    </row>
    <row r="350" ht="12.75" customHeight="1">
      <c r="B350" s="149"/>
    </row>
    <row r="351" ht="12.75" customHeight="1">
      <c r="B351" s="149"/>
    </row>
    <row r="352" ht="12.75" customHeight="1">
      <c r="B352" s="149"/>
    </row>
    <row r="353" ht="12.75" customHeight="1">
      <c r="B353" s="149"/>
    </row>
    <row r="354" ht="12.75" customHeight="1">
      <c r="B354" s="149"/>
    </row>
    <row r="355" ht="12.75" customHeight="1">
      <c r="B355" s="149"/>
    </row>
    <row r="356" ht="12.75" customHeight="1">
      <c r="B356" s="149"/>
    </row>
    <row r="357" ht="12.75" customHeight="1">
      <c r="B357" s="149"/>
    </row>
    <row r="358" ht="12.75" customHeight="1">
      <c r="B358" s="149"/>
    </row>
    <row r="359" ht="12.75" customHeight="1">
      <c r="B359" s="149"/>
    </row>
    <row r="360" ht="12.75" customHeight="1">
      <c r="B360" s="149"/>
    </row>
    <row r="361" ht="12.75" customHeight="1">
      <c r="B361" s="149"/>
    </row>
    <row r="362" ht="12.75" customHeight="1">
      <c r="B362" s="149"/>
    </row>
    <row r="363" ht="12.75" customHeight="1">
      <c r="B363" s="149"/>
    </row>
    <row r="364" ht="12.75" customHeight="1">
      <c r="B364" s="149"/>
    </row>
    <row r="365" ht="12.75" customHeight="1">
      <c r="B365" s="149"/>
    </row>
    <row r="366" ht="12.75" customHeight="1">
      <c r="B366" s="149"/>
    </row>
    <row r="367" ht="12.75" customHeight="1">
      <c r="B367" s="149"/>
    </row>
    <row r="368" ht="12.75" customHeight="1">
      <c r="B368" s="149"/>
    </row>
    <row r="369" ht="12.75" customHeight="1">
      <c r="B369" s="149"/>
    </row>
    <row r="370" ht="12.75" customHeight="1">
      <c r="B370" s="149"/>
    </row>
    <row r="371" ht="12.75" customHeight="1">
      <c r="B371" s="149"/>
    </row>
    <row r="372" ht="12.75" customHeight="1">
      <c r="B372" s="149"/>
    </row>
    <row r="373" ht="12.75" customHeight="1">
      <c r="B373" s="149"/>
    </row>
    <row r="374" ht="12.75" customHeight="1">
      <c r="B374" s="149"/>
    </row>
    <row r="375" ht="12.75" customHeight="1">
      <c r="B375" s="149"/>
    </row>
    <row r="376" ht="12.75" customHeight="1">
      <c r="B376" s="149"/>
    </row>
    <row r="377" ht="12.75" customHeight="1">
      <c r="B377" s="149"/>
    </row>
    <row r="378" ht="12.75" customHeight="1">
      <c r="B378" s="149"/>
    </row>
    <row r="379" ht="12.75" customHeight="1">
      <c r="B379" s="149"/>
    </row>
    <row r="380" ht="12.75" customHeight="1">
      <c r="B380" s="149"/>
    </row>
    <row r="381" ht="12.75" customHeight="1">
      <c r="B381" s="149"/>
    </row>
    <row r="382" ht="12.75" customHeight="1">
      <c r="B382" s="149"/>
    </row>
    <row r="383" ht="12.75" customHeight="1">
      <c r="B383" s="149"/>
    </row>
    <row r="384" ht="12.75" customHeight="1">
      <c r="B384" s="149"/>
    </row>
    <row r="385" ht="12.75" customHeight="1">
      <c r="B385" s="149"/>
    </row>
    <row r="386" ht="12.75" customHeight="1">
      <c r="B386" s="149"/>
    </row>
    <row r="387" ht="12.75" customHeight="1">
      <c r="B387" s="149"/>
    </row>
    <row r="388" ht="12.75" customHeight="1">
      <c r="B388" s="149"/>
    </row>
    <row r="389" ht="12.75" customHeight="1">
      <c r="B389" s="149"/>
    </row>
    <row r="390" ht="12.75" customHeight="1">
      <c r="B390" s="149"/>
    </row>
    <row r="391" ht="12.75" customHeight="1">
      <c r="B391" s="149"/>
    </row>
    <row r="392" ht="12.75" customHeight="1">
      <c r="B392" s="149"/>
    </row>
    <row r="393" ht="12.75" customHeight="1">
      <c r="B393" s="149"/>
    </row>
    <row r="394" ht="12.75" customHeight="1">
      <c r="B394" s="149"/>
    </row>
    <row r="395" ht="12.75" customHeight="1">
      <c r="B395" s="149"/>
    </row>
    <row r="396" ht="12.75" customHeight="1">
      <c r="B396" s="149"/>
    </row>
    <row r="397" ht="12.75" customHeight="1">
      <c r="B397" s="149"/>
    </row>
    <row r="398" ht="12.75" customHeight="1">
      <c r="B398" s="149"/>
    </row>
    <row r="399" ht="12.75" customHeight="1">
      <c r="B399" s="149"/>
    </row>
    <row r="400" ht="12.75" customHeight="1">
      <c r="B400" s="149"/>
    </row>
    <row r="401" ht="12.75" customHeight="1">
      <c r="B401" s="149"/>
    </row>
    <row r="402" ht="12.75" customHeight="1">
      <c r="B402" s="149"/>
    </row>
    <row r="403" ht="12.75" customHeight="1">
      <c r="B403" s="149"/>
    </row>
    <row r="404" ht="12.75" customHeight="1">
      <c r="B404" s="149"/>
    </row>
    <row r="405" ht="12.75" customHeight="1">
      <c r="B405" s="149"/>
    </row>
    <row r="406" ht="12.75" customHeight="1">
      <c r="B406" s="149"/>
    </row>
    <row r="407" ht="12.75" customHeight="1">
      <c r="B407" s="149"/>
    </row>
    <row r="408" ht="12.75" customHeight="1">
      <c r="B408" s="149"/>
    </row>
    <row r="409" ht="12.75" customHeight="1">
      <c r="B409" s="149"/>
    </row>
    <row r="410" ht="12.75" customHeight="1">
      <c r="B410" s="149"/>
    </row>
    <row r="411" ht="12.75" customHeight="1">
      <c r="B411" s="149"/>
    </row>
    <row r="412" ht="12.75" customHeight="1">
      <c r="B412" s="149"/>
    </row>
    <row r="413" ht="12.75" customHeight="1">
      <c r="B413" s="149"/>
    </row>
    <row r="414" ht="12.75" customHeight="1">
      <c r="B414" s="149"/>
    </row>
    <row r="415" ht="12.75" customHeight="1">
      <c r="B415" s="149"/>
    </row>
    <row r="416" ht="12.75" customHeight="1">
      <c r="B416" s="149"/>
    </row>
    <row r="417" ht="12.75" customHeight="1">
      <c r="B417" s="149"/>
    </row>
    <row r="418" ht="12.75" customHeight="1">
      <c r="B418" s="149"/>
    </row>
    <row r="419" ht="12.75" customHeight="1">
      <c r="B419" s="149"/>
    </row>
    <row r="420" ht="12.75" customHeight="1">
      <c r="B420" s="149"/>
    </row>
    <row r="421" ht="12.75" customHeight="1">
      <c r="B421" s="149"/>
    </row>
    <row r="422" ht="12.75" customHeight="1">
      <c r="B422" s="149"/>
    </row>
    <row r="423" ht="12.75" customHeight="1">
      <c r="B423" s="149"/>
    </row>
    <row r="424" ht="12.75" customHeight="1">
      <c r="B424" s="149"/>
    </row>
    <row r="425" ht="12.75" customHeight="1">
      <c r="B425" s="149"/>
    </row>
    <row r="426" ht="12.75" customHeight="1">
      <c r="B426" s="149"/>
    </row>
    <row r="427" ht="12.75" customHeight="1">
      <c r="B427" s="149"/>
    </row>
    <row r="428" ht="12.75" customHeight="1">
      <c r="B428" s="149"/>
    </row>
    <row r="429" ht="12.75" customHeight="1">
      <c r="B429" s="149"/>
    </row>
    <row r="430" ht="12.75" customHeight="1">
      <c r="B430" s="149"/>
    </row>
    <row r="431" ht="12.75" customHeight="1">
      <c r="B431" s="149"/>
    </row>
    <row r="432" ht="12.75" customHeight="1">
      <c r="B432" s="149"/>
    </row>
    <row r="433" ht="12.75" customHeight="1">
      <c r="B433" s="149"/>
    </row>
    <row r="434" ht="12.75" customHeight="1">
      <c r="B434" s="149"/>
    </row>
    <row r="435" ht="12.75" customHeight="1">
      <c r="B435" s="149"/>
    </row>
    <row r="436" ht="12.75" customHeight="1">
      <c r="B436" s="149"/>
    </row>
    <row r="437" ht="12.75" customHeight="1">
      <c r="B437" s="149"/>
    </row>
    <row r="438" ht="12.75" customHeight="1">
      <c r="B438" s="149"/>
    </row>
    <row r="439" ht="12.75" customHeight="1">
      <c r="B439" s="149"/>
    </row>
    <row r="440" ht="12.75" customHeight="1">
      <c r="B440" s="149"/>
    </row>
    <row r="441" ht="12.75" customHeight="1">
      <c r="B441" s="149"/>
    </row>
    <row r="442" ht="12.75" customHeight="1">
      <c r="B442" s="149"/>
    </row>
    <row r="443" ht="12.75" customHeight="1">
      <c r="B443" s="149"/>
    </row>
    <row r="444" ht="12.75" customHeight="1">
      <c r="B444" s="149"/>
    </row>
    <row r="445" ht="12.75" customHeight="1">
      <c r="B445" s="149"/>
    </row>
    <row r="446" ht="12.75" customHeight="1">
      <c r="B446" s="149"/>
    </row>
    <row r="447" ht="12.75" customHeight="1">
      <c r="B447" s="149"/>
    </row>
    <row r="448" ht="12.75" customHeight="1">
      <c r="B448" s="149"/>
    </row>
    <row r="449" ht="12.75" customHeight="1">
      <c r="B449" s="149"/>
    </row>
    <row r="450" ht="12.75" customHeight="1">
      <c r="B450" s="149"/>
    </row>
    <row r="451" ht="12.75" customHeight="1">
      <c r="B451" s="149"/>
    </row>
    <row r="452" ht="12.75" customHeight="1">
      <c r="B452" s="149"/>
    </row>
    <row r="453" ht="12.75" customHeight="1">
      <c r="B453" s="149"/>
    </row>
    <row r="454" ht="12.75" customHeight="1">
      <c r="B454" s="149"/>
    </row>
    <row r="455" ht="12.75" customHeight="1">
      <c r="B455" s="149"/>
    </row>
    <row r="456" ht="12.75" customHeight="1">
      <c r="B456" s="149"/>
    </row>
    <row r="457" ht="12.75" customHeight="1">
      <c r="B457" s="149"/>
    </row>
    <row r="458" ht="12.75" customHeight="1">
      <c r="B458" s="149"/>
    </row>
    <row r="459" ht="12.75" customHeight="1">
      <c r="B459" s="149"/>
    </row>
    <row r="460" ht="12.75" customHeight="1">
      <c r="B460" s="149"/>
    </row>
    <row r="461" ht="12.75" customHeight="1">
      <c r="B461" s="149"/>
    </row>
    <row r="462" ht="12.75" customHeight="1">
      <c r="B462" s="149"/>
    </row>
    <row r="463" ht="12.75" customHeight="1">
      <c r="B463" s="149"/>
    </row>
    <row r="464" ht="12.75" customHeight="1">
      <c r="B464" s="149"/>
    </row>
    <row r="465" ht="12.75" customHeight="1">
      <c r="B465" s="149"/>
    </row>
    <row r="466" ht="12.75" customHeight="1">
      <c r="B466" s="149"/>
    </row>
    <row r="467" ht="12.75" customHeight="1">
      <c r="B467" s="149"/>
    </row>
    <row r="468" ht="12.75" customHeight="1">
      <c r="B468" s="149"/>
    </row>
    <row r="469" ht="12.75" customHeight="1">
      <c r="B469" s="149"/>
    </row>
    <row r="470" ht="12.75" customHeight="1">
      <c r="B470" s="149"/>
    </row>
    <row r="471" ht="12.75" customHeight="1">
      <c r="B471" s="149"/>
    </row>
    <row r="472" ht="12.75" customHeight="1">
      <c r="B472" s="149"/>
    </row>
    <row r="473" ht="12.75" customHeight="1">
      <c r="B473" s="149"/>
    </row>
    <row r="474" ht="12.75" customHeight="1">
      <c r="B474" s="149"/>
    </row>
    <row r="475" ht="12.75" customHeight="1">
      <c r="B475" s="149"/>
    </row>
    <row r="476" ht="12.75" customHeight="1">
      <c r="B476" s="149"/>
    </row>
    <row r="477" ht="12.75" customHeight="1">
      <c r="B477" s="149"/>
    </row>
    <row r="478" ht="12.75" customHeight="1">
      <c r="B478" s="149"/>
    </row>
    <row r="479" ht="12.75" customHeight="1">
      <c r="B479" s="149"/>
    </row>
    <row r="480" ht="12.75" customHeight="1">
      <c r="B480" s="149"/>
    </row>
    <row r="481" ht="12.75" customHeight="1">
      <c r="B481" s="149"/>
    </row>
    <row r="482" ht="12.75" customHeight="1">
      <c r="B482" s="149"/>
    </row>
    <row r="483" ht="12.75" customHeight="1">
      <c r="B483" s="149"/>
    </row>
    <row r="484" ht="12.75" customHeight="1">
      <c r="B484" s="149"/>
    </row>
    <row r="485" ht="12.75" customHeight="1">
      <c r="B485" s="149"/>
    </row>
    <row r="486" ht="12.75" customHeight="1">
      <c r="B486" s="149"/>
    </row>
    <row r="487" ht="12.75" customHeight="1">
      <c r="B487" s="149"/>
    </row>
    <row r="488" ht="12.75" customHeight="1">
      <c r="B488" s="149"/>
    </row>
    <row r="489" ht="12.75" customHeight="1">
      <c r="B489" s="149"/>
    </row>
    <row r="490" ht="12.75" customHeight="1">
      <c r="B490" s="149"/>
    </row>
    <row r="491" ht="12.75" customHeight="1">
      <c r="B491" s="149"/>
    </row>
    <row r="492" ht="12.75" customHeight="1">
      <c r="B492" s="149"/>
    </row>
    <row r="493" ht="12.75" customHeight="1">
      <c r="B493" s="149"/>
    </row>
    <row r="494" ht="12.75" customHeight="1">
      <c r="B494" s="149"/>
    </row>
    <row r="495" ht="12.75" customHeight="1">
      <c r="B495" s="149"/>
    </row>
    <row r="496" ht="12.75" customHeight="1">
      <c r="B496" s="149"/>
    </row>
    <row r="497" ht="12.75" customHeight="1">
      <c r="B497" s="149"/>
    </row>
    <row r="498" ht="12.75" customHeight="1">
      <c r="B498" s="149"/>
    </row>
    <row r="499" ht="12.75" customHeight="1">
      <c r="B499" s="149"/>
    </row>
    <row r="500" ht="12.75" customHeight="1">
      <c r="B500" s="149"/>
    </row>
    <row r="501" ht="12.75" customHeight="1">
      <c r="B501" s="149"/>
    </row>
    <row r="502" ht="12.75" customHeight="1">
      <c r="B502" s="149"/>
    </row>
    <row r="503" ht="12.75" customHeight="1">
      <c r="B503" s="149"/>
    </row>
    <row r="504" ht="12.75" customHeight="1">
      <c r="B504" s="149"/>
    </row>
    <row r="505" ht="12.75" customHeight="1">
      <c r="B505" s="149"/>
    </row>
    <row r="506" ht="12.75" customHeight="1">
      <c r="B506" s="149"/>
    </row>
    <row r="507" ht="12.75" customHeight="1">
      <c r="B507" s="149"/>
    </row>
    <row r="508" ht="12.75" customHeight="1">
      <c r="B508" s="149"/>
    </row>
    <row r="509" ht="12.75" customHeight="1">
      <c r="B509" s="149"/>
    </row>
    <row r="510" ht="12.75" customHeight="1">
      <c r="B510" s="149"/>
    </row>
    <row r="511" ht="12.75" customHeight="1">
      <c r="B511" s="149"/>
    </row>
    <row r="512" ht="12.75" customHeight="1">
      <c r="B512" s="149"/>
    </row>
    <row r="513" ht="12.75" customHeight="1">
      <c r="B513" s="149"/>
    </row>
    <row r="514" ht="12.75" customHeight="1">
      <c r="B514" s="149"/>
    </row>
    <row r="515" ht="12.75" customHeight="1">
      <c r="B515" s="149"/>
    </row>
    <row r="516" ht="12.75" customHeight="1">
      <c r="B516" s="149"/>
    </row>
    <row r="517" ht="12.75" customHeight="1">
      <c r="B517" s="149"/>
    </row>
    <row r="518" ht="12.75" customHeight="1">
      <c r="B518" s="149"/>
    </row>
    <row r="519" ht="12.75" customHeight="1">
      <c r="B519" s="149"/>
    </row>
    <row r="520" ht="12.75" customHeight="1">
      <c r="B520" s="149"/>
    </row>
    <row r="521" ht="12.75" customHeight="1">
      <c r="B521" s="149"/>
    </row>
    <row r="522" ht="12.75" customHeight="1">
      <c r="B522" s="149"/>
    </row>
    <row r="523" ht="12.75" customHeight="1">
      <c r="B523" s="149"/>
    </row>
    <row r="524" ht="12.75" customHeight="1">
      <c r="B524" s="149"/>
    </row>
    <row r="525" ht="12.75" customHeight="1">
      <c r="B525" s="149"/>
    </row>
    <row r="526" ht="12.75" customHeight="1">
      <c r="B526" s="149"/>
    </row>
    <row r="527" ht="12.75" customHeight="1">
      <c r="B527" s="149"/>
    </row>
    <row r="528" ht="12.75" customHeight="1">
      <c r="B528" s="149"/>
    </row>
    <row r="529" ht="12.75" customHeight="1">
      <c r="B529" s="149"/>
    </row>
    <row r="530" ht="12.75" customHeight="1">
      <c r="B530" s="149"/>
    </row>
    <row r="531" ht="12.75" customHeight="1">
      <c r="B531" s="149"/>
    </row>
    <row r="532" ht="12.75" customHeight="1">
      <c r="B532" s="149"/>
    </row>
    <row r="533" ht="12.75" customHeight="1">
      <c r="B533" s="149"/>
    </row>
    <row r="534" ht="12.75" customHeight="1">
      <c r="B534" s="149"/>
    </row>
    <row r="535" ht="12.75" customHeight="1">
      <c r="B535" s="149"/>
    </row>
    <row r="536" ht="12.75" customHeight="1">
      <c r="B536" s="149"/>
    </row>
    <row r="537" ht="12.75" customHeight="1">
      <c r="B537" s="149"/>
    </row>
    <row r="538" ht="12.75" customHeight="1">
      <c r="B538" s="149"/>
    </row>
    <row r="539" ht="12.75" customHeight="1">
      <c r="B539" s="149"/>
    </row>
    <row r="540" ht="12.75" customHeight="1">
      <c r="B540" s="149"/>
    </row>
    <row r="541" ht="12.75" customHeight="1">
      <c r="B541" s="149"/>
    </row>
    <row r="542" ht="12.75" customHeight="1">
      <c r="B542" s="149"/>
    </row>
    <row r="543" ht="12.75" customHeight="1">
      <c r="B543" s="149"/>
    </row>
    <row r="544" ht="12.75" customHeight="1">
      <c r="B544" s="149"/>
    </row>
    <row r="545" ht="12.75" customHeight="1">
      <c r="B545" s="149"/>
    </row>
    <row r="546" ht="12.75" customHeight="1">
      <c r="B546" s="149"/>
    </row>
    <row r="547" ht="12.75" customHeight="1">
      <c r="B547" s="149"/>
    </row>
    <row r="548" ht="12.75" customHeight="1">
      <c r="B548" s="149"/>
    </row>
    <row r="549" ht="12.75" customHeight="1">
      <c r="B549" s="149"/>
    </row>
    <row r="550" ht="12.75" customHeight="1">
      <c r="B550" s="149"/>
    </row>
    <row r="551" ht="12.75" customHeight="1">
      <c r="B551" s="149"/>
    </row>
    <row r="552" ht="12.75" customHeight="1">
      <c r="B552" s="149"/>
    </row>
    <row r="553" ht="12.75" customHeight="1">
      <c r="B553" s="149"/>
    </row>
    <row r="554" ht="12.75" customHeight="1">
      <c r="B554" s="149"/>
    </row>
    <row r="555" ht="12.75" customHeight="1">
      <c r="B555" s="149"/>
    </row>
    <row r="556" ht="12.75" customHeight="1">
      <c r="B556" s="149"/>
    </row>
    <row r="557" ht="12.75" customHeight="1">
      <c r="B557" s="149"/>
    </row>
    <row r="558" ht="12.75" customHeight="1">
      <c r="B558" s="149"/>
    </row>
    <row r="559" ht="12.75" customHeight="1">
      <c r="B559" s="149"/>
    </row>
    <row r="560" ht="12.75" customHeight="1">
      <c r="B560" s="149"/>
    </row>
    <row r="561" ht="12.75" customHeight="1">
      <c r="B561" s="149"/>
    </row>
    <row r="562" ht="12.75" customHeight="1">
      <c r="B562" s="149"/>
    </row>
    <row r="563" ht="12.75" customHeight="1">
      <c r="B563" s="149"/>
    </row>
    <row r="564" ht="12.75" customHeight="1">
      <c r="B564" s="149"/>
    </row>
    <row r="565" ht="12.75" customHeight="1">
      <c r="B565" s="149"/>
    </row>
    <row r="566" ht="12.75" customHeight="1">
      <c r="B566" s="149"/>
    </row>
    <row r="567" ht="12.75" customHeight="1">
      <c r="B567" s="149"/>
    </row>
    <row r="568" ht="12.75" customHeight="1">
      <c r="B568" s="149"/>
    </row>
    <row r="569" ht="12.75" customHeight="1">
      <c r="B569" s="149"/>
    </row>
    <row r="570" ht="12.75" customHeight="1">
      <c r="B570" s="149"/>
    </row>
    <row r="571" ht="12.75" customHeight="1">
      <c r="B571" s="149"/>
    </row>
    <row r="572" ht="12.75" customHeight="1">
      <c r="B572" s="149"/>
    </row>
    <row r="573" ht="12.75" customHeight="1">
      <c r="B573" s="149"/>
    </row>
    <row r="574" ht="12.75" customHeight="1">
      <c r="B574" s="149"/>
    </row>
    <row r="575" ht="12.75" customHeight="1">
      <c r="B575" s="149"/>
    </row>
    <row r="576" ht="12.75" customHeight="1">
      <c r="B576" s="149"/>
    </row>
    <row r="577" ht="12.75" customHeight="1">
      <c r="B577" s="149"/>
    </row>
    <row r="578" ht="12.75" customHeight="1">
      <c r="B578" s="149"/>
    </row>
    <row r="579" ht="12.75" customHeight="1">
      <c r="B579" s="149"/>
    </row>
    <row r="580" ht="12.75" customHeight="1">
      <c r="B580" s="149"/>
    </row>
    <row r="581" ht="12.75" customHeight="1">
      <c r="B581" s="149"/>
    </row>
    <row r="582" ht="12.75" customHeight="1">
      <c r="B582" s="149"/>
    </row>
    <row r="583" ht="12.75" customHeight="1">
      <c r="B583" s="149"/>
    </row>
    <row r="584" ht="12.75" customHeight="1">
      <c r="B584" s="149"/>
    </row>
    <row r="585" ht="12.75" customHeight="1">
      <c r="B585" s="149"/>
    </row>
    <row r="586" ht="12.75" customHeight="1">
      <c r="B586" s="149"/>
    </row>
    <row r="587" ht="12.75" customHeight="1">
      <c r="B587" s="149"/>
    </row>
    <row r="588" ht="12.75" customHeight="1">
      <c r="B588" s="149"/>
    </row>
    <row r="589" ht="12.75" customHeight="1">
      <c r="B589" s="149"/>
    </row>
    <row r="590" ht="12.75" customHeight="1">
      <c r="B590" s="149"/>
    </row>
    <row r="591" ht="12.75" customHeight="1">
      <c r="B591" s="149"/>
    </row>
    <row r="592" ht="12.75" customHeight="1">
      <c r="B592" s="149"/>
    </row>
    <row r="593" ht="12.75" customHeight="1">
      <c r="B593" s="149"/>
    </row>
    <row r="594" ht="12.75" customHeight="1">
      <c r="B594" s="149"/>
    </row>
    <row r="595" ht="12.75" customHeight="1">
      <c r="B595" s="149"/>
    </row>
    <row r="596" ht="12.75" customHeight="1">
      <c r="B596" s="149"/>
    </row>
    <row r="597" ht="12.75" customHeight="1">
      <c r="B597" s="149"/>
    </row>
    <row r="598" ht="12.75" customHeight="1">
      <c r="B598" s="149"/>
    </row>
    <row r="599" ht="12.75" customHeight="1">
      <c r="B599" s="149"/>
    </row>
    <row r="600" ht="12.75" customHeight="1">
      <c r="B600" s="149"/>
    </row>
    <row r="601" ht="12.75" customHeight="1">
      <c r="B601" s="149"/>
    </row>
    <row r="602" ht="12.75" customHeight="1">
      <c r="B602" s="149"/>
    </row>
    <row r="603" ht="12.75" customHeight="1">
      <c r="B603" s="149"/>
    </row>
    <row r="604" ht="12.75" customHeight="1">
      <c r="B604" s="149"/>
    </row>
    <row r="605" ht="12.75" customHeight="1">
      <c r="B605" s="149"/>
    </row>
    <row r="606" ht="12.75" customHeight="1">
      <c r="B606" s="149"/>
    </row>
    <row r="607" ht="12.75" customHeight="1">
      <c r="B607" s="149"/>
    </row>
    <row r="608" ht="12.75" customHeight="1">
      <c r="B608" s="149"/>
    </row>
    <row r="609" ht="12.75" customHeight="1">
      <c r="B609" s="149"/>
    </row>
    <row r="610" ht="12.75" customHeight="1">
      <c r="B610" s="149"/>
    </row>
    <row r="611" ht="12.75" customHeight="1">
      <c r="B611" s="149"/>
    </row>
    <row r="612" ht="12.75" customHeight="1">
      <c r="B612" s="149"/>
    </row>
    <row r="613" ht="12.75" customHeight="1">
      <c r="B613" s="149"/>
    </row>
    <row r="614" ht="12.75" customHeight="1">
      <c r="B614" s="149"/>
    </row>
    <row r="615" ht="12.75" customHeight="1">
      <c r="B615" s="149"/>
    </row>
    <row r="616" ht="12.75" customHeight="1">
      <c r="B616" s="149"/>
    </row>
    <row r="617" ht="12.75" customHeight="1">
      <c r="B617" s="149"/>
    </row>
    <row r="618" ht="12.75" customHeight="1">
      <c r="B618" s="149"/>
    </row>
    <row r="619" ht="12.75" customHeight="1">
      <c r="B619" s="149"/>
    </row>
    <row r="620" ht="12.75" customHeight="1">
      <c r="B620" s="149"/>
    </row>
    <row r="621" ht="12.75" customHeight="1">
      <c r="B621" s="149"/>
    </row>
    <row r="622" ht="12.75" customHeight="1">
      <c r="B622" s="149"/>
    </row>
    <row r="623" ht="12.75" customHeight="1">
      <c r="B623" s="149"/>
    </row>
    <row r="624" ht="12.75" customHeight="1">
      <c r="B624" s="149"/>
    </row>
    <row r="625" ht="12.75" customHeight="1">
      <c r="B625" s="149"/>
    </row>
    <row r="626" ht="12.75" customHeight="1">
      <c r="B626" s="149"/>
    </row>
    <row r="627" ht="12.75" customHeight="1">
      <c r="B627" s="149"/>
    </row>
    <row r="628" ht="12.75" customHeight="1">
      <c r="B628" s="149"/>
    </row>
    <row r="629" ht="12.75" customHeight="1">
      <c r="B629" s="149"/>
    </row>
    <row r="630" ht="12.75" customHeight="1">
      <c r="B630" s="149"/>
    </row>
    <row r="631" ht="12.75" customHeight="1">
      <c r="B631" s="149"/>
    </row>
    <row r="632" ht="12.75" customHeight="1">
      <c r="B632" s="149"/>
    </row>
    <row r="633" ht="12.75" customHeight="1">
      <c r="B633" s="149"/>
    </row>
    <row r="634" ht="12.75" customHeight="1">
      <c r="B634" s="149"/>
    </row>
    <row r="635" ht="12.75" customHeight="1">
      <c r="B635" s="149"/>
    </row>
    <row r="636" ht="12.75" customHeight="1">
      <c r="B636" s="149"/>
    </row>
    <row r="637" ht="12.75" customHeight="1">
      <c r="B637" s="149"/>
    </row>
    <row r="638" ht="12.75" customHeight="1">
      <c r="B638" s="149"/>
    </row>
    <row r="639" ht="12.75" customHeight="1">
      <c r="B639" s="149"/>
    </row>
    <row r="640" ht="12.75" customHeight="1">
      <c r="B640" s="149"/>
    </row>
    <row r="641" ht="12.75" customHeight="1">
      <c r="B641" s="149"/>
    </row>
    <row r="642" ht="12.75" customHeight="1">
      <c r="B642" s="149"/>
    </row>
    <row r="643" ht="12.75" customHeight="1">
      <c r="B643" s="149"/>
    </row>
    <row r="644" ht="12.75" customHeight="1">
      <c r="B644" s="149"/>
    </row>
    <row r="645" ht="12.75" customHeight="1">
      <c r="B645" s="149"/>
    </row>
    <row r="646" ht="12.75" customHeight="1">
      <c r="B646" s="149"/>
    </row>
    <row r="647" ht="12.75" customHeight="1">
      <c r="B647" s="149"/>
    </row>
    <row r="648" ht="12.75" customHeight="1">
      <c r="B648" s="149"/>
    </row>
    <row r="649" ht="12.75" customHeight="1">
      <c r="B649" s="149"/>
    </row>
    <row r="650" ht="12.75" customHeight="1">
      <c r="B650" s="149"/>
    </row>
    <row r="651" ht="12.75" customHeight="1">
      <c r="B651" s="149"/>
    </row>
    <row r="652" ht="12.75" customHeight="1">
      <c r="B652" s="149"/>
    </row>
    <row r="653" ht="12.75" customHeight="1">
      <c r="B653" s="149"/>
    </row>
    <row r="654" ht="12.75" customHeight="1">
      <c r="B654" s="149"/>
    </row>
    <row r="655" ht="12.75" customHeight="1">
      <c r="B655" s="149"/>
    </row>
    <row r="656" ht="12.75" customHeight="1">
      <c r="B656" s="149"/>
    </row>
    <row r="657" ht="12.75" customHeight="1">
      <c r="B657" s="149"/>
    </row>
    <row r="658" ht="12.75" customHeight="1">
      <c r="B658" s="149"/>
    </row>
    <row r="659" ht="12.75" customHeight="1">
      <c r="B659" s="149"/>
    </row>
    <row r="660" ht="12.75" customHeight="1">
      <c r="B660" s="149"/>
    </row>
    <row r="661" ht="12.75" customHeight="1">
      <c r="B661" s="149"/>
    </row>
    <row r="662" ht="12.75" customHeight="1">
      <c r="B662" s="149"/>
    </row>
    <row r="663" ht="12.75" customHeight="1">
      <c r="B663" s="149"/>
    </row>
    <row r="664" ht="12.75" customHeight="1">
      <c r="B664" s="149"/>
    </row>
    <row r="665" ht="12.75" customHeight="1">
      <c r="B665" s="149"/>
    </row>
    <row r="666" ht="12.75" customHeight="1">
      <c r="B666" s="149"/>
    </row>
    <row r="667" ht="12.75" customHeight="1">
      <c r="B667" s="149"/>
    </row>
    <row r="668" ht="12.75" customHeight="1">
      <c r="B668" s="149"/>
    </row>
    <row r="669" ht="12.75" customHeight="1">
      <c r="B669" s="149"/>
    </row>
    <row r="670" ht="12.75" customHeight="1">
      <c r="B670" s="149"/>
    </row>
    <row r="671" ht="12.75" customHeight="1">
      <c r="B671" s="149"/>
    </row>
    <row r="672" ht="12.75" customHeight="1">
      <c r="B672" s="149"/>
    </row>
    <row r="673" ht="12.75" customHeight="1">
      <c r="B673" s="149"/>
    </row>
    <row r="674" ht="12.75" customHeight="1">
      <c r="B674" s="149"/>
    </row>
    <row r="675" ht="12.75" customHeight="1">
      <c r="B675" s="149"/>
    </row>
    <row r="676" ht="12.75" customHeight="1">
      <c r="B676" s="149"/>
    </row>
    <row r="677" ht="12.75" customHeight="1">
      <c r="B677" s="149"/>
    </row>
    <row r="678" ht="12.75" customHeight="1">
      <c r="B678" s="149"/>
    </row>
    <row r="679" ht="12.75" customHeight="1">
      <c r="B679" s="149"/>
    </row>
    <row r="680" ht="12.75" customHeight="1">
      <c r="B680" s="149"/>
    </row>
    <row r="681" ht="12.75" customHeight="1">
      <c r="B681" s="149"/>
    </row>
    <row r="682" ht="12.75" customHeight="1">
      <c r="B682" s="149"/>
    </row>
    <row r="683" ht="12.75" customHeight="1">
      <c r="B683" s="149"/>
    </row>
    <row r="684" ht="12.75" customHeight="1">
      <c r="B684" s="149"/>
    </row>
    <row r="685" ht="12.75" customHeight="1">
      <c r="B685" s="149"/>
    </row>
    <row r="686" ht="12.75" customHeight="1">
      <c r="B686" s="149"/>
    </row>
    <row r="687" ht="12.75" customHeight="1">
      <c r="B687" s="149"/>
    </row>
    <row r="688" ht="12.75" customHeight="1">
      <c r="B688" s="149"/>
    </row>
    <row r="689" ht="12.75" customHeight="1">
      <c r="B689" s="149"/>
    </row>
    <row r="690" ht="12.75" customHeight="1">
      <c r="B690" s="149"/>
    </row>
    <row r="691" ht="12.75" customHeight="1">
      <c r="B691" s="149"/>
    </row>
    <row r="692" ht="12.75" customHeight="1">
      <c r="B692" s="149"/>
    </row>
    <row r="693" ht="12.75" customHeight="1">
      <c r="B693" s="149"/>
    </row>
    <row r="694" ht="12.75" customHeight="1">
      <c r="B694" s="149"/>
    </row>
    <row r="695" ht="12.75" customHeight="1">
      <c r="B695" s="149"/>
    </row>
    <row r="696" ht="12.75" customHeight="1">
      <c r="B696" s="149"/>
    </row>
    <row r="697" ht="12.75" customHeight="1">
      <c r="B697" s="149"/>
    </row>
    <row r="698" ht="12.75" customHeight="1">
      <c r="B698" s="149"/>
    </row>
    <row r="699" ht="12.75" customHeight="1">
      <c r="B699" s="149"/>
    </row>
    <row r="700" ht="12.75" customHeight="1">
      <c r="B700" s="149"/>
    </row>
    <row r="701" ht="12.75" customHeight="1">
      <c r="B701" s="149"/>
    </row>
    <row r="702" ht="12.75" customHeight="1">
      <c r="B702" s="149"/>
    </row>
    <row r="703" ht="12.75" customHeight="1">
      <c r="B703" s="149"/>
    </row>
    <row r="704" ht="12.75" customHeight="1">
      <c r="B704" s="149"/>
    </row>
    <row r="705" ht="12.75" customHeight="1">
      <c r="B705" s="149"/>
    </row>
    <row r="706" ht="12.75" customHeight="1">
      <c r="B706" s="149"/>
    </row>
    <row r="707" ht="12.75" customHeight="1">
      <c r="B707" s="149"/>
    </row>
    <row r="708" ht="12.75" customHeight="1">
      <c r="B708" s="149"/>
    </row>
    <row r="709" ht="12.75" customHeight="1">
      <c r="B709" s="149"/>
    </row>
    <row r="710" ht="12.75" customHeight="1">
      <c r="B710" s="149"/>
    </row>
    <row r="711" ht="12.75" customHeight="1">
      <c r="B711" s="149"/>
    </row>
    <row r="712" ht="12.75" customHeight="1">
      <c r="B712" s="149"/>
    </row>
    <row r="713" ht="12.75" customHeight="1">
      <c r="B713" s="149"/>
    </row>
    <row r="714" ht="12.75" customHeight="1">
      <c r="B714" s="149"/>
    </row>
    <row r="715" ht="12.75" customHeight="1">
      <c r="B715" s="149"/>
    </row>
    <row r="716" ht="12.75" customHeight="1">
      <c r="B716" s="149"/>
    </row>
    <row r="717" ht="12.75" customHeight="1">
      <c r="B717" s="149"/>
    </row>
    <row r="718" ht="12.75" customHeight="1">
      <c r="B718" s="149"/>
    </row>
    <row r="719" ht="12.75" customHeight="1">
      <c r="B719" s="149"/>
    </row>
    <row r="720" ht="12.75" customHeight="1">
      <c r="B720" s="149"/>
    </row>
    <row r="721" ht="12.75" customHeight="1">
      <c r="B721" s="149"/>
    </row>
    <row r="722" ht="12.75" customHeight="1">
      <c r="B722" s="149"/>
    </row>
    <row r="723" ht="12.75" customHeight="1">
      <c r="B723" s="149"/>
    </row>
    <row r="724" ht="12.75" customHeight="1">
      <c r="B724" s="149"/>
    </row>
    <row r="725" ht="12.75" customHeight="1">
      <c r="B725" s="149"/>
    </row>
    <row r="726" ht="12.75" customHeight="1">
      <c r="B726" s="149"/>
    </row>
    <row r="727" ht="12.75" customHeight="1">
      <c r="B727" s="149"/>
    </row>
    <row r="728" ht="12.75" customHeight="1">
      <c r="B728" s="149"/>
    </row>
    <row r="729" ht="12.75" customHeight="1">
      <c r="B729" s="149"/>
    </row>
    <row r="730" ht="12.75" customHeight="1">
      <c r="B730" s="149"/>
    </row>
    <row r="731" ht="12.75" customHeight="1">
      <c r="B731" s="149"/>
    </row>
    <row r="732" ht="12.75" customHeight="1">
      <c r="B732" s="149"/>
    </row>
    <row r="733" ht="12.75" customHeight="1">
      <c r="B733" s="149"/>
    </row>
    <row r="734" ht="12.75" customHeight="1">
      <c r="B734" s="149"/>
    </row>
    <row r="735" ht="12.75" customHeight="1">
      <c r="B735" s="149"/>
    </row>
    <row r="736" ht="12.75" customHeight="1">
      <c r="B736" s="149"/>
    </row>
    <row r="737" ht="12.75" customHeight="1">
      <c r="B737" s="149"/>
    </row>
    <row r="738" ht="12.75" customHeight="1">
      <c r="B738" s="149"/>
    </row>
    <row r="739" ht="12.75" customHeight="1">
      <c r="B739" s="149"/>
    </row>
    <row r="740" ht="12.75" customHeight="1">
      <c r="B740" s="149"/>
    </row>
    <row r="741" ht="12.75" customHeight="1">
      <c r="B741" s="149"/>
    </row>
    <row r="742" ht="12.75" customHeight="1">
      <c r="B742" s="149"/>
    </row>
    <row r="743" ht="12.75" customHeight="1">
      <c r="B743" s="149"/>
    </row>
    <row r="744" ht="12.75" customHeight="1">
      <c r="B744" s="149"/>
    </row>
    <row r="745" ht="12.75" customHeight="1">
      <c r="B745" s="149"/>
    </row>
    <row r="746" ht="12.75" customHeight="1">
      <c r="B746" s="149"/>
    </row>
    <row r="747" ht="12.75" customHeight="1">
      <c r="B747" s="149"/>
    </row>
    <row r="748" ht="12.75" customHeight="1">
      <c r="B748" s="149"/>
    </row>
    <row r="749" ht="12.75" customHeight="1">
      <c r="B749" s="149"/>
    </row>
    <row r="750" ht="12.75" customHeight="1">
      <c r="B750" s="149"/>
    </row>
    <row r="751" ht="12.75" customHeight="1">
      <c r="B751" s="149"/>
    </row>
    <row r="752" ht="12.75" customHeight="1">
      <c r="B752" s="149"/>
    </row>
    <row r="753" ht="12.75" customHeight="1">
      <c r="B753" s="149"/>
    </row>
    <row r="754" ht="12.75" customHeight="1">
      <c r="B754" s="149"/>
    </row>
    <row r="755" ht="12.75" customHeight="1">
      <c r="B755" s="149"/>
    </row>
    <row r="756" ht="12.75" customHeight="1">
      <c r="B756" s="149"/>
    </row>
    <row r="757" ht="12.75" customHeight="1">
      <c r="B757" s="149"/>
    </row>
    <row r="758" ht="12.75" customHeight="1">
      <c r="B758" s="149"/>
    </row>
    <row r="759" ht="12.75" customHeight="1">
      <c r="B759" s="149"/>
    </row>
    <row r="760" ht="12.75" customHeight="1">
      <c r="B760" s="149"/>
    </row>
    <row r="761" ht="12.75" customHeight="1">
      <c r="B761" s="149"/>
    </row>
    <row r="762" ht="12.75" customHeight="1">
      <c r="B762" s="149"/>
    </row>
    <row r="763" ht="12.75" customHeight="1">
      <c r="B763" s="149"/>
    </row>
    <row r="764" ht="12.75" customHeight="1">
      <c r="B764" s="149"/>
    </row>
    <row r="765" ht="12.75" customHeight="1">
      <c r="B765" s="149"/>
    </row>
    <row r="766" ht="12.75" customHeight="1">
      <c r="B766" s="149"/>
    </row>
    <row r="767" ht="12.75" customHeight="1">
      <c r="B767" s="149"/>
    </row>
    <row r="768" ht="12.75" customHeight="1">
      <c r="B768" s="149"/>
    </row>
    <row r="769" ht="12.75" customHeight="1">
      <c r="B769" s="149"/>
    </row>
    <row r="770" ht="12.75" customHeight="1">
      <c r="B770" s="149"/>
    </row>
    <row r="771" ht="12.75" customHeight="1">
      <c r="B771" s="149"/>
    </row>
    <row r="772" ht="12.75" customHeight="1">
      <c r="B772" s="149"/>
    </row>
    <row r="773" ht="12.75" customHeight="1">
      <c r="B773" s="149"/>
    </row>
    <row r="774" ht="12.75" customHeight="1">
      <c r="B774" s="149"/>
    </row>
    <row r="775" ht="12.75" customHeight="1">
      <c r="B775" s="149"/>
    </row>
    <row r="776" ht="12.75" customHeight="1">
      <c r="B776" s="149"/>
    </row>
    <row r="777" ht="12.75" customHeight="1">
      <c r="B777" s="149"/>
    </row>
    <row r="778" ht="12.75" customHeight="1">
      <c r="B778" s="149"/>
    </row>
    <row r="779" ht="12.75" customHeight="1">
      <c r="B779" s="149"/>
    </row>
    <row r="780" ht="12.75" customHeight="1">
      <c r="B780" s="149"/>
    </row>
    <row r="781" ht="12.75" customHeight="1">
      <c r="B781" s="149"/>
    </row>
    <row r="782" ht="12.75" customHeight="1">
      <c r="B782" s="149"/>
    </row>
    <row r="783" ht="12.75" customHeight="1">
      <c r="B783" s="149"/>
    </row>
    <row r="784" ht="12.75" customHeight="1">
      <c r="B784" s="149"/>
    </row>
    <row r="785" ht="12.75" customHeight="1">
      <c r="B785" s="149"/>
    </row>
    <row r="786" ht="12.75" customHeight="1">
      <c r="B786" s="149"/>
    </row>
    <row r="787" ht="12.75" customHeight="1">
      <c r="B787" s="149"/>
    </row>
    <row r="788" ht="12.75" customHeight="1">
      <c r="B788" s="149"/>
    </row>
    <row r="789" ht="12.75" customHeight="1">
      <c r="B789" s="149"/>
    </row>
    <row r="790" ht="12.75" customHeight="1">
      <c r="B790" s="149"/>
    </row>
    <row r="791" ht="12.75" customHeight="1">
      <c r="B791" s="149"/>
    </row>
    <row r="792" ht="12.75" customHeight="1">
      <c r="B792" s="149"/>
    </row>
    <row r="793" ht="12.75" customHeight="1">
      <c r="B793" s="149"/>
    </row>
    <row r="794" ht="12.75" customHeight="1">
      <c r="B794" s="149"/>
    </row>
    <row r="795" ht="12.75" customHeight="1">
      <c r="B795" s="149"/>
    </row>
    <row r="796" ht="12.75" customHeight="1">
      <c r="B796" s="149"/>
    </row>
    <row r="797" ht="12.75" customHeight="1">
      <c r="B797" s="149"/>
    </row>
    <row r="798" ht="12.75" customHeight="1">
      <c r="B798" s="149"/>
    </row>
    <row r="799" ht="12.75" customHeight="1">
      <c r="B799" s="149"/>
    </row>
    <row r="800" ht="12.75" customHeight="1">
      <c r="B800" s="149"/>
    </row>
    <row r="801" ht="12.75" customHeight="1">
      <c r="B801" s="149"/>
    </row>
    <row r="802" ht="12.75" customHeight="1">
      <c r="B802" s="149"/>
    </row>
    <row r="803" ht="12.75" customHeight="1">
      <c r="B803" s="149"/>
    </row>
    <row r="804" ht="12.75" customHeight="1">
      <c r="B804" s="149"/>
    </row>
    <row r="805" ht="12.75" customHeight="1">
      <c r="B805" s="149"/>
    </row>
    <row r="806" ht="12.75" customHeight="1">
      <c r="B806" s="149"/>
    </row>
    <row r="807" ht="12.75" customHeight="1">
      <c r="B807" s="149"/>
    </row>
    <row r="808" ht="12.75" customHeight="1">
      <c r="B808" s="149"/>
    </row>
    <row r="809" ht="12.75" customHeight="1">
      <c r="B809" s="149"/>
    </row>
    <row r="810" ht="12.75" customHeight="1">
      <c r="B810" s="149"/>
    </row>
    <row r="811" ht="12.75" customHeight="1">
      <c r="B811" s="149"/>
    </row>
    <row r="812" ht="12.75" customHeight="1">
      <c r="B812" s="149"/>
    </row>
    <row r="813" ht="12.75" customHeight="1">
      <c r="B813" s="149"/>
    </row>
    <row r="814" ht="12.75" customHeight="1">
      <c r="B814" s="149"/>
    </row>
    <row r="815" ht="12.75" customHeight="1">
      <c r="B815" s="149"/>
    </row>
    <row r="816" ht="12.75" customHeight="1">
      <c r="B816" s="149"/>
    </row>
    <row r="817" ht="12.75" customHeight="1">
      <c r="B817" s="149"/>
    </row>
    <row r="818" ht="12.75" customHeight="1">
      <c r="B818" s="149"/>
    </row>
    <row r="819" ht="12.75" customHeight="1">
      <c r="B819" s="149"/>
    </row>
    <row r="820" ht="12.75" customHeight="1">
      <c r="B820" s="149"/>
    </row>
    <row r="821" ht="12.75" customHeight="1">
      <c r="B821" s="149"/>
    </row>
    <row r="822" ht="12.75" customHeight="1">
      <c r="B822" s="149"/>
    </row>
    <row r="823" ht="12.75" customHeight="1">
      <c r="B823" s="149"/>
    </row>
    <row r="824" ht="12.75" customHeight="1">
      <c r="B824" s="149"/>
    </row>
    <row r="825" ht="12.75" customHeight="1">
      <c r="B825" s="149"/>
    </row>
    <row r="826" ht="12.75" customHeight="1">
      <c r="B826" s="149"/>
    </row>
    <row r="827" ht="12.75" customHeight="1">
      <c r="B827" s="149"/>
    </row>
    <row r="828" ht="12.75" customHeight="1">
      <c r="B828" s="149"/>
    </row>
    <row r="829" ht="12.75" customHeight="1">
      <c r="B829" s="149"/>
    </row>
    <row r="830" ht="12.75" customHeight="1">
      <c r="B830" s="149"/>
    </row>
    <row r="831" ht="12.75" customHeight="1">
      <c r="B831" s="149"/>
    </row>
    <row r="832" ht="12.75" customHeight="1">
      <c r="B832" s="149"/>
    </row>
    <row r="833" ht="12.75" customHeight="1">
      <c r="B833" s="149"/>
    </row>
    <row r="834" ht="12.75" customHeight="1">
      <c r="B834" s="149"/>
    </row>
    <row r="835" ht="12.75" customHeight="1">
      <c r="B835" s="149"/>
    </row>
    <row r="836" ht="12.75" customHeight="1">
      <c r="B836" s="149"/>
    </row>
    <row r="837" ht="12.75" customHeight="1">
      <c r="B837" s="149"/>
    </row>
    <row r="838" ht="12.75" customHeight="1">
      <c r="B838" s="149"/>
    </row>
    <row r="839" ht="12.75" customHeight="1">
      <c r="B839" s="149"/>
    </row>
    <row r="840" ht="12.75" customHeight="1">
      <c r="B840" s="149"/>
    </row>
    <row r="841" ht="12.75" customHeight="1">
      <c r="B841" s="149"/>
    </row>
    <row r="842" ht="12.75" customHeight="1">
      <c r="B842" s="149"/>
    </row>
    <row r="843" ht="12.75" customHeight="1">
      <c r="B843" s="149"/>
    </row>
    <row r="844" ht="12.75" customHeight="1">
      <c r="B844" s="149"/>
    </row>
    <row r="845" ht="12.75" customHeight="1">
      <c r="B845" s="149"/>
    </row>
    <row r="846" ht="12.75" customHeight="1">
      <c r="B846" s="149"/>
    </row>
    <row r="847" ht="12.75" customHeight="1">
      <c r="B847" s="149"/>
    </row>
    <row r="848" ht="12.75" customHeight="1">
      <c r="B848" s="149"/>
    </row>
    <row r="849" ht="12.75" customHeight="1">
      <c r="B849" s="149"/>
    </row>
    <row r="850" ht="12.75" customHeight="1">
      <c r="B850" s="149"/>
    </row>
    <row r="851" ht="12.75" customHeight="1">
      <c r="B851" s="149"/>
    </row>
    <row r="852" ht="12.75" customHeight="1">
      <c r="B852" s="149"/>
    </row>
    <row r="853" ht="12.75" customHeight="1">
      <c r="B853" s="149"/>
    </row>
    <row r="854" ht="12.75" customHeight="1">
      <c r="B854" s="149"/>
    </row>
    <row r="855" ht="12.75" customHeight="1">
      <c r="B855" s="149"/>
    </row>
    <row r="856" ht="12.75" customHeight="1">
      <c r="B856" s="149"/>
    </row>
    <row r="857" ht="12.75" customHeight="1">
      <c r="B857" s="149"/>
    </row>
    <row r="858" ht="12.75" customHeight="1">
      <c r="B858" s="149"/>
    </row>
    <row r="859" ht="12.75" customHeight="1">
      <c r="B859" s="149"/>
    </row>
    <row r="860" ht="12.75" customHeight="1">
      <c r="B860" s="149"/>
    </row>
    <row r="861" ht="12.75" customHeight="1">
      <c r="B861" s="149"/>
    </row>
    <row r="862" ht="12.75" customHeight="1">
      <c r="B862" s="149"/>
    </row>
    <row r="863" ht="12.75" customHeight="1">
      <c r="B863" s="149"/>
    </row>
    <row r="864" ht="12.75" customHeight="1">
      <c r="B864" s="149"/>
    </row>
    <row r="865" ht="12.75" customHeight="1">
      <c r="B865" s="149"/>
    </row>
    <row r="866" ht="12.75" customHeight="1">
      <c r="B866" s="149"/>
    </row>
    <row r="867" ht="12.75" customHeight="1">
      <c r="B867" s="149"/>
    </row>
    <row r="868" ht="12.75" customHeight="1">
      <c r="B868" s="149"/>
    </row>
    <row r="869" ht="12.75" customHeight="1">
      <c r="B869" s="149"/>
    </row>
    <row r="870" ht="12.75" customHeight="1">
      <c r="B870" s="149"/>
    </row>
    <row r="871" ht="12.75" customHeight="1">
      <c r="B871" s="149"/>
    </row>
    <row r="872" ht="12.75" customHeight="1">
      <c r="B872" s="149"/>
    </row>
    <row r="873" ht="12.75" customHeight="1">
      <c r="B873" s="149"/>
    </row>
    <row r="874" ht="12.75" customHeight="1">
      <c r="B874" s="149"/>
    </row>
    <row r="875" ht="12.75" customHeight="1">
      <c r="B875" s="149"/>
    </row>
    <row r="876" ht="12.75" customHeight="1">
      <c r="B876" s="149"/>
    </row>
    <row r="877" ht="12.75" customHeight="1">
      <c r="B877" s="149"/>
    </row>
    <row r="878" ht="12.75" customHeight="1">
      <c r="B878" s="149"/>
    </row>
    <row r="879" ht="12.75" customHeight="1">
      <c r="B879" s="149"/>
    </row>
    <row r="880" ht="12.75" customHeight="1">
      <c r="B880" s="149"/>
    </row>
    <row r="881" ht="12.75" customHeight="1">
      <c r="B881" s="149"/>
    </row>
    <row r="882" ht="12.75" customHeight="1">
      <c r="B882" s="149"/>
    </row>
    <row r="883" ht="12.75" customHeight="1">
      <c r="B883" s="149"/>
    </row>
    <row r="884" ht="12.75" customHeight="1">
      <c r="B884" s="149"/>
    </row>
    <row r="885" ht="12.75" customHeight="1">
      <c r="B885" s="149"/>
    </row>
    <row r="886" ht="12.75" customHeight="1">
      <c r="B886" s="149"/>
    </row>
    <row r="887" ht="12.75" customHeight="1">
      <c r="B887" s="149"/>
    </row>
    <row r="888" ht="12.75" customHeight="1">
      <c r="B888" s="149"/>
    </row>
    <row r="889" ht="12.75" customHeight="1">
      <c r="B889" s="149"/>
    </row>
    <row r="890" ht="12.75" customHeight="1">
      <c r="B890" s="149"/>
    </row>
    <row r="891" ht="12.75" customHeight="1">
      <c r="B891" s="149"/>
    </row>
    <row r="892" ht="12.75" customHeight="1">
      <c r="B892" s="149"/>
    </row>
    <row r="893" ht="12.75" customHeight="1">
      <c r="B893" s="149"/>
    </row>
    <row r="894" ht="12.75" customHeight="1">
      <c r="B894" s="149"/>
    </row>
    <row r="895" ht="12.75" customHeight="1">
      <c r="B895" s="149"/>
    </row>
    <row r="896" ht="12.75" customHeight="1">
      <c r="B896" s="149"/>
    </row>
    <row r="897" ht="12.75" customHeight="1">
      <c r="B897" s="149"/>
    </row>
    <row r="898" ht="12.75" customHeight="1">
      <c r="B898" s="149"/>
    </row>
    <row r="899" ht="12.75" customHeight="1">
      <c r="B899" s="149"/>
    </row>
    <row r="900" ht="12.75" customHeight="1">
      <c r="B900" s="149"/>
    </row>
    <row r="901" ht="12.75" customHeight="1">
      <c r="B901" s="149"/>
    </row>
    <row r="902" ht="12.75" customHeight="1">
      <c r="B902" s="149"/>
    </row>
    <row r="903" ht="12.75" customHeight="1">
      <c r="B903" s="149"/>
    </row>
    <row r="904" ht="12.75" customHeight="1">
      <c r="B904" s="149"/>
    </row>
    <row r="905" ht="12.75" customHeight="1">
      <c r="B905" s="149"/>
    </row>
    <row r="906" ht="12.75" customHeight="1">
      <c r="B906" s="149"/>
    </row>
    <row r="907" ht="12.75" customHeight="1">
      <c r="B907" s="149"/>
    </row>
    <row r="908" ht="12.75" customHeight="1">
      <c r="B908" s="149"/>
    </row>
    <row r="909" ht="12.75" customHeight="1">
      <c r="B909" s="149"/>
    </row>
    <row r="910" ht="12.75" customHeight="1">
      <c r="B910" s="149"/>
    </row>
    <row r="911" ht="12.75" customHeight="1">
      <c r="B911" s="149"/>
    </row>
    <row r="912" ht="12.75" customHeight="1">
      <c r="B912" s="149"/>
    </row>
    <row r="913" ht="12.75" customHeight="1">
      <c r="B913" s="149"/>
    </row>
    <row r="914" ht="12.75" customHeight="1">
      <c r="B914" s="149"/>
    </row>
    <row r="915" ht="12.75" customHeight="1">
      <c r="B915" s="149"/>
    </row>
    <row r="916" ht="12.75" customHeight="1">
      <c r="B916" s="149"/>
    </row>
    <row r="917" ht="12.75" customHeight="1">
      <c r="B917" s="149"/>
    </row>
    <row r="918" ht="12.75" customHeight="1">
      <c r="B918" s="149"/>
    </row>
    <row r="919" ht="12.75" customHeight="1">
      <c r="B919" s="149"/>
    </row>
    <row r="920" ht="12.75" customHeight="1">
      <c r="B920" s="149"/>
    </row>
    <row r="921" ht="12.75" customHeight="1">
      <c r="B921" s="149"/>
    </row>
    <row r="922" ht="12.75" customHeight="1">
      <c r="B922" s="149"/>
    </row>
    <row r="923" ht="12.75" customHeight="1">
      <c r="B923" s="149"/>
    </row>
    <row r="924" ht="12.75" customHeight="1">
      <c r="B924" s="149"/>
    </row>
    <row r="925" ht="12.75" customHeight="1">
      <c r="B925" s="149"/>
    </row>
    <row r="926" ht="12.75" customHeight="1">
      <c r="B926" s="149"/>
    </row>
    <row r="927" ht="12.75" customHeight="1">
      <c r="B927" s="149"/>
    </row>
    <row r="928" ht="12.75" customHeight="1">
      <c r="B928" s="149"/>
    </row>
    <row r="929" ht="12.75" customHeight="1">
      <c r="B929" s="149"/>
    </row>
    <row r="930" ht="12.75" customHeight="1">
      <c r="B930" s="149"/>
    </row>
    <row r="931" ht="12.75" customHeight="1">
      <c r="B931" s="149"/>
    </row>
    <row r="932" ht="12.75" customHeight="1">
      <c r="B932" s="149"/>
    </row>
    <row r="933" ht="12.75" customHeight="1">
      <c r="B933" s="149"/>
    </row>
    <row r="934" ht="12.75" customHeight="1">
      <c r="B934" s="149"/>
    </row>
    <row r="935" ht="12.75" customHeight="1">
      <c r="B935" s="149"/>
    </row>
    <row r="936" ht="12.75" customHeight="1">
      <c r="B936" s="149"/>
    </row>
    <row r="937" ht="12.75" customHeight="1">
      <c r="B937" s="149"/>
    </row>
    <row r="938" ht="12.75" customHeight="1">
      <c r="B938" s="149"/>
    </row>
    <row r="939" ht="12.75" customHeight="1">
      <c r="B939" s="149"/>
    </row>
    <row r="940" ht="12.75" customHeight="1">
      <c r="B940" s="149"/>
    </row>
    <row r="941" ht="12.75" customHeight="1">
      <c r="B941" s="149"/>
    </row>
    <row r="942" ht="12.75" customHeight="1">
      <c r="B942" s="149"/>
    </row>
    <row r="943" ht="12.75" customHeight="1">
      <c r="B943" s="149"/>
    </row>
    <row r="944" ht="12.75" customHeight="1">
      <c r="B944" s="149"/>
    </row>
    <row r="945" ht="12.75" customHeight="1">
      <c r="B945" s="149"/>
    </row>
    <row r="946" ht="12.75" customHeight="1">
      <c r="B946" s="149"/>
    </row>
    <row r="947" ht="12.75" customHeight="1">
      <c r="B947" s="149"/>
    </row>
    <row r="948" ht="12.75" customHeight="1">
      <c r="B948" s="149"/>
    </row>
    <row r="949" ht="12.75" customHeight="1">
      <c r="B949" s="149"/>
    </row>
    <row r="950" ht="12.75" customHeight="1">
      <c r="B950" s="149"/>
    </row>
    <row r="951" ht="12.75" customHeight="1">
      <c r="B951" s="149"/>
    </row>
    <row r="952" ht="12.75" customHeight="1">
      <c r="B952" s="149"/>
    </row>
    <row r="953" ht="12.75" customHeight="1">
      <c r="B953" s="149"/>
    </row>
    <row r="954" ht="12.75" customHeight="1">
      <c r="B954" s="149"/>
    </row>
    <row r="955" ht="12.75" customHeight="1">
      <c r="B955" s="149"/>
    </row>
    <row r="956" ht="12.75" customHeight="1">
      <c r="B956" s="149"/>
    </row>
    <row r="957" ht="12.75" customHeight="1">
      <c r="B957" s="149"/>
    </row>
    <row r="958" ht="12.75" customHeight="1">
      <c r="B958" s="149"/>
    </row>
    <row r="959" ht="12.75" customHeight="1">
      <c r="B959" s="149"/>
    </row>
    <row r="960" ht="12.75" customHeight="1">
      <c r="B960" s="149"/>
    </row>
    <row r="961" ht="12.75" customHeight="1">
      <c r="B961" s="149"/>
    </row>
    <row r="962" ht="12.75" customHeight="1">
      <c r="B962" s="149"/>
    </row>
    <row r="963" ht="12.75" customHeight="1">
      <c r="B963" s="149"/>
    </row>
    <row r="964" ht="12.75" customHeight="1">
      <c r="B964" s="149"/>
    </row>
    <row r="965" ht="12.75" customHeight="1">
      <c r="B965" s="149"/>
    </row>
    <row r="966" ht="12.75" customHeight="1">
      <c r="B966" s="149"/>
    </row>
    <row r="967" ht="12.75" customHeight="1">
      <c r="B967" s="149"/>
    </row>
    <row r="968" ht="12.75" customHeight="1">
      <c r="B968" s="149"/>
    </row>
    <row r="969" ht="12.75" customHeight="1">
      <c r="B969" s="149"/>
    </row>
    <row r="970" ht="12.75" customHeight="1">
      <c r="B970" s="149"/>
    </row>
    <row r="971" ht="12.75" customHeight="1">
      <c r="B971" s="149"/>
    </row>
    <row r="972" ht="12.75" customHeight="1">
      <c r="B972" s="149"/>
    </row>
    <row r="973" ht="12.75" customHeight="1">
      <c r="B973" s="149"/>
    </row>
    <row r="974" ht="12.75" customHeight="1">
      <c r="B974" s="149"/>
    </row>
    <row r="975" ht="12.75" customHeight="1">
      <c r="B975" s="149"/>
    </row>
    <row r="976" ht="12.75" customHeight="1">
      <c r="B976" s="149"/>
    </row>
    <row r="977" ht="12.75" customHeight="1">
      <c r="B977" s="149"/>
    </row>
    <row r="978" ht="12.75" customHeight="1">
      <c r="B978" s="149"/>
    </row>
    <row r="979" ht="12.75" customHeight="1">
      <c r="B979" s="149"/>
    </row>
    <row r="980" ht="12.75" customHeight="1">
      <c r="B980" s="149"/>
    </row>
    <row r="981" ht="12.75" customHeight="1">
      <c r="B981" s="149"/>
    </row>
    <row r="982" ht="12.75" customHeight="1">
      <c r="B982" s="149"/>
    </row>
    <row r="983" ht="12.75" customHeight="1">
      <c r="B983" s="149"/>
    </row>
    <row r="984" ht="12.75" customHeight="1">
      <c r="B984" s="149"/>
    </row>
    <row r="985" ht="12.75" customHeight="1">
      <c r="B985" s="149"/>
    </row>
    <row r="986" ht="12.75" customHeight="1">
      <c r="B986" s="149"/>
    </row>
    <row r="987" ht="12.75" customHeight="1">
      <c r="B987" s="149"/>
    </row>
    <row r="988" ht="12.75" customHeight="1">
      <c r="B988" s="149"/>
    </row>
    <row r="989" ht="12.75" customHeight="1">
      <c r="B989" s="149"/>
    </row>
    <row r="990" ht="12.75" customHeight="1">
      <c r="B990" s="149"/>
    </row>
    <row r="991" ht="12.75" customHeight="1">
      <c r="B991" s="149"/>
    </row>
    <row r="992" ht="12.75" customHeight="1">
      <c r="B992" s="149"/>
    </row>
    <row r="993" ht="12.75" customHeight="1">
      <c r="B993" s="149"/>
    </row>
    <row r="994" ht="12.75" customHeight="1">
      <c r="B994" s="149"/>
    </row>
    <row r="995" ht="12.75" customHeight="1">
      <c r="B995" s="149"/>
    </row>
    <row r="996" ht="12.75" customHeight="1">
      <c r="B996" s="149"/>
    </row>
    <row r="997" ht="12.75" customHeight="1">
      <c r="B997" s="149"/>
    </row>
    <row r="998" ht="12.75" customHeight="1">
      <c r="B998" s="149"/>
    </row>
    <row r="999" ht="12.75" customHeight="1">
      <c r="B999" s="149"/>
    </row>
    <row r="1000" ht="12.75" customHeight="1">
      <c r="B1000" s="14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