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hxLHm5nrW1vYNRTlmGIaAAvPqvE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O7">
      <text>
        <t xml:space="preserve">======
ID#AAAAgshVETU
SLB    (2022-09-25 13:46:59)
Automatisk, ikke skriv I dette feltet</t>
      </text>
    </comment>
    <comment authorId="0" ref="I27">
      <text>
        <t xml:space="preserve">======
ID#AAAAgshVETE
Arne H. Pedersen    (2022-09-25 13:46:59)
Navn, klubb, dommer grad</t>
      </text>
    </comment>
    <comment authorId="0" ref="R7">
      <text>
        <t xml:space="preserve">======
ID#AAAAgshVETA
SLB    (2022-09-25 13:46:59)
Automatisk, ikke skriv I dette feltet
Svar ja/yes til Macro
under opstart</t>
      </text>
    </comment>
    <comment authorId="0" ref="Q7">
      <text>
        <t xml:space="preserve">======
ID#AAAAgshVES4
SLB    (2022-09-25 13:46:59)
Automatisk, ikke skriv I dette feltet
Svar ja/yes til Macro
under opstart</t>
      </text>
    </comment>
    <comment authorId="0" ref="P7">
      <text>
        <t xml:space="preserve">======
ID#AAAAgshVES0
SLB    (2022-09-25 13:46:59)
Automatisk, ikke skriv I dette feltet</t>
      </text>
    </comment>
    <comment authorId="0" ref="C34">
      <text>
        <t xml:space="preserve">======
ID#AAAAgshVES8
Arne H. Pedersen    (2022-09-25 13:46:59)
Navn, klubb, dommer grad</t>
      </text>
    </comment>
    <comment authorId="0" ref="I7">
      <text>
        <t xml:space="preserve">======
ID#AAAAgshVESw
NVF    (2022-09-25 13:46:59)
Bruk minus (-) for underkjent. Feks -140
Bruk N og F for neste og første, feks 170F og 175N</t>
      </text>
    </comment>
    <comment authorId="0" ref="I30">
      <text>
        <t xml:space="preserve">======
ID#AAAAgshVESs
Arne H. Pedersen    (2022-09-25 13:46:59)
Navn, klubb, dommer grad</t>
      </text>
    </comment>
    <comment authorId="0" ref="U7">
      <text>
        <t xml:space="preserve">======
ID#AAAAgshVESc
SLB    (2022-09-25 13:46:59)
Denne kononnen printes ikke</t>
      </text>
    </comment>
    <comment authorId="0" ref="L7">
      <text>
        <t xml:space="preserve">======
ID#AAAAgshVESk
NVF    (2022-09-25 13:46:59)
Bruk minus (-) for underkjent. Feks -140
Bruk N og F for neste og første, feks 170F og 175N</t>
      </text>
    </comment>
    <comment authorId="0" ref="I28">
      <text>
        <t xml:space="preserve">======
ID#AAAAgshVESM
Arne H. Pedersen    (2022-09-25 13:46:59)
Navn, klubb, dommer grad</t>
      </text>
    </comment>
    <comment authorId="0" ref="C36">
      <text>
        <t xml:space="preserve">======
ID#AAAAgshVESQ
Arne H. Pedersen    (2022-09-25 13:46:59)
Navn, klubb, dommer grad</t>
      </text>
    </comment>
    <comment authorId="0" ref="C27">
      <text>
        <t xml:space="preserve">======
ID#AAAAgshVERs
Arne H. Pedersen    (2022-09-25 13:46:59)
Navn, klubb, dommer grad</t>
      </text>
    </comment>
    <comment authorId="0" ref="C7">
      <text>
        <t xml:space="preserve">======
ID#AAAAgshVERo
Schlumberger    (2022-09-25 13:46:59)
UK,JK,SK og VK blir SinclairTabell for Kvinner brukt.
M0,M1..Kvinner virker ikke.
For ALLE andre kategorier blir tabell for men brukt.</t>
      </text>
    </comment>
    <comment authorId="0" ref="B7">
      <text>
        <t xml:space="preserve">======
ID#AAAAgshVERw
SLB    (2022-09-25 13:46:59)
I Norge bruke vi kun en desimal, internasjonalt 2, vi bør bruke 2 dersom innveiings vekta tillater det.</t>
      </text>
    </comment>
  </commentList>
  <extLst>
    <ext uri="GoogleSheetsCustomDataVersion1">
      <go:sheetsCustomData xmlns:go="http://customooxmlschemas.google.com/" r:id="rId1" roundtripDataSignature="AMtx7mguVvn7T18Rb0kL9GT40uFnL9kW3Q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27">
      <text>
        <t xml:space="preserve">======
ID#AAAAgshVETQ
Arne H. Pedersen    (2022-09-25 13:46:59)
Navn, klubb, dommer grad</t>
      </text>
    </comment>
    <comment authorId="0" ref="C7">
      <text>
        <t xml:space="preserve">======
ID#AAAAgshVETM
Schlumberger    (2022-09-25 13:46:59)
UK,JK,SK og VK blir SinclairTabell for Kvinner brukt.
M0,M1..Kvinner virker ikke.
For ALLE andre kategorier blir tabell for men brukt.</t>
      </text>
    </comment>
    <comment authorId="0" ref="C27">
      <text>
        <t xml:space="preserve">======
ID#AAAAgshVETI
Arne H. Pedersen    (2022-09-25 13:46:59)
Navn, klubb, dommer grad</t>
      </text>
    </comment>
    <comment authorId="0" ref="C36">
      <text>
        <t xml:space="preserve">======
ID#AAAAgshVESo
Arne H. Pedersen    (2022-09-25 13:46:59)
Navn, klubb, dommer grad</t>
      </text>
    </comment>
    <comment authorId="0" ref="O7">
      <text>
        <t xml:space="preserve">======
ID#AAAAgshVESY
SLB    (2022-09-25 13:46:59)
Automatisk, ikke skriv I dette feltet</t>
      </text>
    </comment>
    <comment authorId="0" ref="I30">
      <text>
        <t xml:space="preserve">======
ID#AAAAgshVESg
Arne H. Pedersen    (2022-09-25 13:46:59)
Navn, klubb, dommer grad</t>
      </text>
    </comment>
    <comment authorId="0" ref="Q7">
      <text>
        <t xml:space="preserve">======
ID#AAAAgshVESI
SLB    (2022-09-25 13:46:59)
Automatisk, ikke skriv I dette feltet
Svar ja/yes til Macro
under opstart</t>
      </text>
    </comment>
    <comment authorId="0" ref="I7">
      <text>
        <t xml:space="preserve">======
ID#AAAAgshVESU
NVF    (2022-09-25 13:46:59)
Bruk minus (-) for underkjent. Feks -140
Bruk N og F for neste og første, feks 170F og 175N</t>
      </text>
    </comment>
    <comment authorId="0" ref="R7">
      <text>
        <t xml:space="preserve">======
ID#AAAAgshVESE
SLB    (2022-09-25 13:46:59)
Automatisk, ikke skriv I dette feltet
Svar ja/yes til Macro
under opstart</t>
      </text>
    </comment>
    <comment authorId="0" ref="L7">
      <text>
        <t xml:space="preserve">======
ID#AAAAgshVESA
NVF    (2022-09-25 13:46:59)
Bruk minus (-) for underkjent. Feks -140
Bruk N og F for neste og første, feks 170F og 175N</t>
      </text>
    </comment>
    <comment authorId="0" ref="I28">
      <text>
        <t xml:space="preserve">======
ID#AAAAgshVER4
Arne H. Pedersen    (2022-09-25 13:46:59)
Navn, klubb, dommer grad</t>
      </text>
    </comment>
    <comment authorId="0" ref="B7">
      <text>
        <t xml:space="preserve">======
ID#AAAAgshVER0
SLB    (2022-09-25 13:46:59)
I Norge bruke vi kun en desimal, internasjonalt 2, vi bør bruke 2 dersom innveiings vekta tillater det.</t>
      </text>
    </comment>
    <comment authorId="0" ref="C34">
      <text>
        <t xml:space="preserve">======
ID#AAAAgshVER8
Arne H. Pedersen    (2022-09-25 13:46:59)
Navn, klubb, dommer grad</t>
      </text>
    </comment>
    <comment authorId="0" ref="U7">
      <text>
        <t xml:space="preserve">======
ID#AAAAgshVERk
SLB    (2022-09-25 13:46:59)
Denne kononnen printes ikke</t>
      </text>
    </comment>
    <comment authorId="0" ref="P7">
      <text>
        <t xml:space="preserve">======
ID#AAAAgshVERg
SLB    (2022-09-25 13:46:59)
Automatisk, ikke skriv I dette feltet</t>
      </text>
    </comment>
  </commentList>
  <extLst>
    <ext uri="GoogleSheetsCustomDataVersion1">
      <go:sheetsCustomData xmlns:go="http://customooxmlschemas.google.com/" r:id="rId1" roundtripDataSignature="AMtx7mg4elryuZo6PKJ0zZLYXbLqB42jyQ=="/>
    </ext>
  </extLst>
</comments>
</file>

<file path=xl/sharedStrings.xml><?xml version="1.0" encoding="utf-8"?>
<sst xmlns="http://schemas.openxmlformats.org/spreadsheetml/2006/main" count="143" uniqueCount="63">
  <si>
    <t>S t e v n e p r o t o k o l l   fra 2021</t>
  </si>
  <si>
    <t>Norges Vektløfterforbund</t>
  </si>
  <si>
    <t>Stevnekat:</t>
  </si>
  <si>
    <t>seriestemne</t>
  </si>
  <si>
    <t>Arrangør:</t>
  </si>
  <si>
    <t>Tambarskjelvar IL</t>
  </si>
  <si>
    <t>Sted:</t>
  </si>
  <si>
    <t>Naustdalshallen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</si>
  <si>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</si>
  <si>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</si>
  <si>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</si>
  <si>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</si>
  <si>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</si>
  <si>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</si>
  <si>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</si>
  <si>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</si>
  <si>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</si>
  <si>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</si>
  <si>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</si>
  <si>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</si>
  <si>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</si>
  <si>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</si>
  <si>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</si>
  <si>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</si>
  <si>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</si>
  <si>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</si>
  <si>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</si>
  <si>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</si>
  <si>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</si>
  <si>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</si>
  <si>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</si>
  <si>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</si>
  <si>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</si>
  <si>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</si>
  <si>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</si>
  <si>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</si>
  <si>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</si>
  <si>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</si>
  <si>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</si>
  <si>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</si>
  <si>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76</t>
  </si>
  <si>
    <t>UK</t>
  </si>
  <si>
    <t>Trine Hellevang Endestad</t>
  </si>
  <si>
    <t>-</t>
  </si>
  <si>
    <t xml:space="preserve"> </t>
  </si>
  <si>
    <t>Stevnets leder:</t>
  </si>
  <si>
    <t>Tore Gjøringbø, Tambarskjelvar IL, F</t>
  </si>
  <si>
    <t xml:space="preserve">Dommere:                                  </t>
  </si>
  <si>
    <t>Alvolai Røyseth, Tambarskjelvar IL, F</t>
  </si>
  <si>
    <t>Jury:</t>
  </si>
  <si>
    <t>Julia Jordanger Loen, Breimsbygda IL, F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</si>
  <si>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</si>
  <si>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</si>
  <si>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</si>
  <si>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</si>
  <si>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</si>
  <si>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</si>
  <si>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</si>
  <si>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</si>
  <si>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S t e v n e p r o t o k o l l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</si>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</sst>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General;[Red]\-General"/>
    <numFmt numFmtId="170" formatCode="0.000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borderId="11" fillId="0" fontId="9" numFmtId="49" xfId="0" applyAlignment="1" applyBorder="1" applyFont="1" applyNumberFormat="1">
      <alignment horizontal="right" readingOrder="0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11" fillId="0" fontId="9" numFmtId="49" xfId="0" applyAlignment="1" applyBorder="1" applyFont="1" applyNumberFormat="1">
      <alignment horizontal="right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20" fillId="0" fontId="9" numFmtId="0" xfId="0" applyAlignment="1" applyBorder="1" applyFont="1">
      <alignment horizontal="lef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69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70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70" xfId="0" applyAlignment="1" applyFont="1" applyNumberFormat="1">
      <alignment horizontal="right" vertical="center"/>
    </xf>
    <xf borderId="1" fillId="3" fontId="17" numFmtId="170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70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44826.0</v>
      </c>
      <c r="S5" s="15" t="s">
        <v>9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40" t="s">
        <v>40</v>
      </c>
      <c r="B9" s="41">
        <v>72.23</v>
      </c>
      <c r="C9" s="42" t="s">
        <v>41</v>
      </c>
      <c r="D9" s="43">
        <v>38610.0</v>
      </c>
      <c r="E9" s="44"/>
      <c r="F9" s="45" t="s">
        <v>42</v>
      </c>
      <c r="G9" s="45" t="s">
        <v>5</v>
      </c>
      <c r="H9" s="46">
        <v>62.0</v>
      </c>
      <c r="I9" s="47">
        <v>64.0</v>
      </c>
      <c r="J9" s="48">
        <v>-65.0</v>
      </c>
      <c r="K9" s="49">
        <v>75.0</v>
      </c>
      <c r="L9" s="50">
        <v>-77.0</v>
      </c>
      <c r="M9" s="50" t="s">
        <v>43</v>
      </c>
      <c r="N9" s="51">
        <f t="shared" ref="N9:N24" si="1">IF(MAX(H9:J9)&lt;0,0,TRUNC(MAX(H9:J9)/1)*1)</f>
        <v>64</v>
      </c>
      <c r="O9" s="51">
        <f t="shared" ref="O9:O24" si="2">IF(MAX(K9:M9)&lt;0,0,TRUNC(MAX(K9:M9)/1)*1)</f>
        <v>75</v>
      </c>
      <c r="P9" s="51">
        <f t="shared" ref="P9:P24" si="3">IF(N9=0,0,IF(O9=0,0,SUM(N9:O9)))</f>
        <v>139</v>
      </c>
      <c r="Q9" s="52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168.7402811</v>
      </c>
      <c r="R9" s="53" t="str">
        <f t="shared" ref="R9:R24" si="5">IF(Y9=1,Q9*AB9,"")</f>
        <v/>
      </c>
      <c r="S9" s="54"/>
      <c r="T9" s="55"/>
      <c r="U9" s="56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1.213958857</v>
      </c>
      <c r="V9" s="57">
        <f>R5</f>
        <v>44826</v>
      </c>
      <c r="W9" s="1" t="str">
        <f t="shared" ref="W9:W24" si="7">IF(ISNUMBER(FIND("M",C9)),"m",IF(ISNUMBER(FIND("K",C9)),"k"))</f>
        <v>k</v>
      </c>
      <c r="X9" s="58">
        <f t="shared" ref="X9:X24" si="8">IF(OR(D9="",V9=""),0,(YEAR(V9)-YEAR(D9)))</f>
        <v>17</v>
      </c>
      <c r="Y9" s="59">
        <f t="shared" ref="Y9:Y24" si="9">IF(X9&gt;34,1,0)</f>
        <v>0</v>
      </c>
      <c r="Z9" s="60" t="b">
        <f>IF(Y9=1,LOOKUP(X9,'Meltzer-Faber'!A3:A63,'Meltzer-Faber'!B3:B63))</f>
        <v>0</v>
      </c>
      <c r="AA9" s="61" t="b">
        <f>IF(Y9=1,LOOKUP(X9,'Meltzer-Faber'!A3:A63,'Meltzer-Faber'!C3:C63))</f>
        <v>0</v>
      </c>
      <c r="AB9" s="61" t="b">
        <f t="shared" ref="AB9:AB24" si="10">IF(W9="m",Z9,IF(W9="k",AA9,""))</f>
        <v>0</v>
      </c>
    </row>
    <row r="10" ht="19.5" customHeight="1">
      <c r="A10" s="62"/>
      <c r="B10" s="41"/>
      <c r="C10" s="42"/>
      <c r="D10" s="43"/>
      <c r="E10" s="44"/>
      <c r="F10" s="45"/>
      <c r="G10" s="45"/>
      <c r="H10" s="46"/>
      <c r="I10" s="47"/>
      <c r="J10" s="48"/>
      <c r="K10" s="49"/>
      <c r="L10" s="50"/>
      <c r="M10" s="50"/>
      <c r="N10" s="51">
        <f t="shared" si="1"/>
        <v>0</v>
      </c>
      <c r="O10" s="51">
        <f t="shared" si="2"/>
        <v>0</v>
      </c>
      <c r="P10" s="51">
        <f t="shared" si="3"/>
        <v>0</v>
      </c>
      <c r="Q10" s="53" t="str">
        <f t="shared" si="4"/>
        <v/>
      </c>
      <c r="R10" s="53" t="str">
        <f t="shared" si="5"/>
        <v/>
      </c>
      <c r="S10" s="63"/>
      <c r="T10" s="64"/>
      <c r="U10" s="56" t="str">
        <f t="shared" si="6"/>
        <v/>
      </c>
      <c r="V10" s="57">
        <f>R5</f>
        <v>44826</v>
      </c>
      <c r="W10" s="1" t="b">
        <f t="shared" si="7"/>
        <v>0</v>
      </c>
      <c r="X10" s="58">
        <f t="shared" si="8"/>
        <v>0</v>
      </c>
      <c r="Y10" s="65">
        <f t="shared" si="9"/>
        <v>0</v>
      </c>
      <c r="Z10" s="60" t="b">
        <f>IF(Y10=1,LOOKUP(X10,'Meltzer-Faber'!A3:A63,'Meltzer-Faber'!B3:B63))</f>
        <v>0</v>
      </c>
      <c r="AA10" s="61" t="b">
        <f>IF(Y10=1,LOOKUP(X10,'Meltzer-Faber'!A3:A63,'Meltzer-Faber'!C3:C63))</f>
        <v>0</v>
      </c>
      <c r="AB10" s="61" t="str">
        <f t="shared" si="10"/>
        <v/>
      </c>
    </row>
    <row r="11" ht="19.5" customHeight="1">
      <c r="A11" s="62"/>
      <c r="B11" s="41"/>
      <c r="C11" s="42"/>
      <c r="D11" s="43"/>
      <c r="E11" s="44"/>
      <c r="F11" s="45"/>
      <c r="G11" s="45"/>
      <c r="H11" s="46"/>
      <c r="I11" s="47"/>
      <c r="J11" s="48"/>
      <c r="K11" s="49"/>
      <c r="L11" s="50"/>
      <c r="M11" s="50"/>
      <c r="N11" s="51">
        <f t="shared" si="1"/>
        <v>0</v>
      </c>
      <c r="O11" s="51">
        <f t="shared" si="2"/>
        <v>0</v>
      </c>
      <c r="P11" s="51">
        <f t="shared" si="3"/>
        <v>0</v>
      </c>
      <c r="Q11" s="53" t="str">
        <f t="shared" si="4"/>
        <v/>
      </c>
      <c r="R11" s="53" t="str">
        <f t="shared" si="5"/>
        <v/>
      </c>
      <c r="S11" s="63"/>
      <c r="T11" s="64"/>
      <c r="U11" s="56" t="str">
        <f t="shared" si="6"/>
        <v/>
      </c>
      <c r="V11" s="57">
        <f>R5</f>
        <v>44826</v>
      </c>
      <c r="W11" s="1" t="b">
        <f t="shared" si="7"/>
        <v>0</v>
      </c>
      <c r="X11" s="58">
        <f t="shared" si="8"/>
        <v>0</v>
      </c>
      <c r="Y11" s="59">
        <f t="shared" si="9"/>
        <v>0</v>
      </c>
      <c r="Z11" s="60" t="b">
        <f>IF(Y11=1,LOOKUP(X11,'Meltzer-Faber'!A3:A63,'Meltzer-Faber'!B3:B63))</f>
        <v>0</v>
      </c>
      <c r="AA11" s="61" t="b">
        <f>IF(Y11=1,LOOKUP(X11,'Meltzer-Faber'!A3:A63,'Meltzer-Faber'!C3:C63))</f>
        <v>0</v>
      </c>
      <c r="AB11" s="61" t="str">
        <f t="shared" si="10"/>
        <v/>
      </c>
    </row>
    <row r="12" ht="19.5" customHeight="1">
      <c r="A12" s="62"/>
      <c r="B12" s="41"/>
      <c r="C12" s="42"/>
      <c r="D12" s="43"/>
      <c r="E12" s="44"/>
      <c r="F12" s="45"/>
      <c r="G12" s="45"/>
      <c r="H12" s="46"/>
      <c r="I12" s="47"/>
      <c r="J12" s="48"/>
      <c r="K12" s="49"/>
      <c r="L12" s="50"/>
      <c r="M12" s="50"/>
      <c r="N12" s="51">
        <f t="shared" si="1"/>
        <v>0</v>
      </c>
      <c r="O12" s="51">
        <f t="shared" si="2"/>
        <v>0</v>
      </c>
      <c r="P12" s="51">
        <f t="shared" si="3"/>
        <v>0</v>
      </c>
      <c r="Q12" s="53" t="str">
        <f t="shared" si="4"/>
        <v/>
      </c>
      <c r="R12" s="53" t="str">
        <f t="shared" si="5"/>
        <v/>
      </c>
      <c r="S12" s="63"/>
      <c r="T12" s="64" t="s">
        <v>44</v>
      </c>
      <c r="U12" s="56" t="str">
        <f t="shared" si="6"/>
        <v/>
      </c>
      <c r="V12" s="57">
        <f>R5</f>
        <v>44826</v>
      </c>
      <c r="W12" s="1" t="b">
        <f t="shared" si="7"/>
        <v>0</v>
      </c>
      <c r="X12" s="58">
        <f t="shared" si="8"/>
        <v>0</v>
      </c>
      <c r="Y12" s="59">
        <f t="shared" si="9"/>
        <v>0</v>
      </c>
      <c r="Z12" s="60" t="b">
        <f>IF(Y12=1,LOOKUP(X12,'Meltzer-Faber'!A3:A63,'Meltzer-Faber'!B3:B63))</f>
        <v>0</v>
      </c>
      <c r="AA12" s="61" t="b">
        <f>IF(Y12=1,LOOKUP(X12,'Meltzer-Faber'!A3:A63,'Meltzer-Faber'!C3:C63))</f>
        <v>0</v>
      </c>
      <c r="AB12" s="61" t="str">
        <f t="shared" si="10"/>
        <v/>
      </c>
    </row>
    <row r="13" ht="19.5" customHeight="1">
      <c r="A13" s="62"/>
      <c r="B13" s="41"/>
      <c r="C13" s="42"/>
      <c r="D13" s="43"/>
      <c r="E13" s="44"/>
      <c r="F13" s="45"/>
      <c r="G13" s="45"/>
      <c r="H13" s="46"/>
      <c r="I13" s="47"/>
      <c r="J13" s="48"/>
      <c r="K13" s="49"/>
      <c r="L13" s="50"/>
      <c r="M13" s="50"/>
      <c r="N13" s="51">
        <f t="shared" si="1"/>
        <v>0</v>
      </c>
      <c r="O13" s="51">
        <f t="shared" si="2"/>
        <v>0</v>
      </c>
      <c r="P13" s="51">
        <f t="shared" si="3"/>
        <v>0</v>
      </c>
      <c r="Q13" s="53" t="str">
        <f t="shared" si="4"/>
        <v/>
      </c>
      <c r="R13" s="53" t="str">
        <f t="shared" si="5"/>
        <v/>
      </c>
      <c r="S13" s="63"/>
      <c r="T13" s="64" t="s">
        <v>44</v>
      </c>
      <c r="U13" s="56" t="str">
        <f t="shared" si="6"/>
        <v/>
      </c>
      <c r="V13" s="57">
        <f>R5</f>
        <v>44826</v>
      </c>
      <c r="W13" s="1" t="b">
        <f t="shared" si="7"/>
        <v>0</v>
      </c>
      <c r="X13" s="58">
        <f t="shared" si="8"/>
        <v>0</v>
      </c>
      <c r="Y13" s="59">
        <f t="shared" si="9"/>
        <v>0</v>
      </c>
      <c r="Z13" s="60" t="b">
        <f>IF(Y13=1,LOOKUP(X13,'Meltzer-Faber'!A3:A63,'Meltzer-Faber'!B3:B63))</f>
        <v>0</v>
      </c>
      <c r="AA13" s="61" t="b">
        <f>IF(Y13=1,LOOKUP(X13,'Meltzer-Faber'!A3:A63,'Meltzer-Faber'!C3:C63))</f>
        <v>0</v>
      </c>
      <c r="AB13" s="61" t="str">
        <f t="shared" si="10"/>
        <v/>
      </c>
    </row>
    <row r="14" ht="19.5" customHeight="1">
      <c r="A14" s="62"/>
      <c r="B14" s="41"/>
      <c r="C14" s="42"/>
      <c r="D14" s="43"/>
      <c r="E14" s="44"/>
      <c r="F14" s="66"/>
      <c r="G14" s="45"/>
      <c r="H14" s="46"/>
      <c r="I14" s="47"/>
      <c r="J14" s="48"/>
      <c r="K14" s="49"/>
      <c r="L14" s="50"/>
      <c r="M14" s="50"/>
      <c r="N14" s="51">
        <f t="shared" si="1"/>
        <v>0</v>
      </c>
      <c r="O14" s="51">
        <f t="shared" si="2"/>
        <v>0</v>
      </c>
      <c r="P14" s="51">
        <f t="shared" si="3"/>
        <v>0</v>
      </c>
      <c r="Q14" s="53" t="str">
        <f t="shared" si="4"/>
        <v/>
      </c>
      <c r="R14" s="53" t="str">
        <f t="shared" si="5"/>
        <v/>
      </c>
      <c r="S14" s="63"/>
      <c r="T14" s="64" t="s">
        <v>44</v>
      </c>
      <c r="U14" s="56" t="str">
        <f t="shared" si="6"/>
        <v/>
      </c>
      <c r="V14" s="57">
        <f>R5</f>
        <v>44826</v>
      </c>
      <c r="W14" s="1" t="b">
        <f t="shared" si="7"/>
        <v>0</v>
      </c>
      <c r="X14" s="58">
        <f t="shared" si="8"/>
        <v>0</v>
      </c>
      <c r="Y14" s="59">
        <f t="shared" si="9"/>
        <v>0</v>
      </c>
      <c r="Z14" s="60" t="b">
        <f>IF(Y14=1,LOOKUP(X14,'Meltzer-Faber'!A3:A63,'Meltzer-Faber'!B3:B63))</f>
        <v>0</v>
      </c>
      <c r="AA14" s="61" t="b">
        <f>IF(Y14=1,LOOKUP(X14,'Meltzer-Faber'!A3:A63,'Meltzer-Faber'!C3:C63))</f>
        <v>0</v>
      </c>
      <c r="AB14" s="61" t="str">
        <f t="shared" si="10"/>
        <v/>
      </c>
    </row>
    <row r="15" ht="19.5" customHeight="1">
      <c r="A15" s="62"/>
      <c r="B15" s="41"/>
      <c r="C15" s="42"/>
      <c r="D15" s="43"/>
      <c r="E15" s="44"/>
      <c r="F15" s="66"/>
      <c r="G15" s="45"/>
      <c r="H15" s="46"/>
      <c r="I15" s="47"/>
      <c r="J15" s="48"/>
      <c r="K15" s="49"/>
      <c r="L15" s="50"/>
      <c r="M15" s="50"/>
      <c r="N15" s="51">
        <f t="shared" si="1"/>
        <v>0</v>
      </c>
      <c r="O15" s="51">
        <f t="shared" si="2"/>
        <v>0</v>
      </c>
      <c r="P15" s="51">
        <f t="shared" si="3"/>
        <v>0</v>
      </c>
      <c r="Q15" s="53" t="str">
        <f t="shared" si="4"/>
        <v/>
      </c>
      <c r="R15" s="53" t="str">
        <f t="shared" si="5"/>
        <v/>
      </c>
      <c r="S15" s="63"/>
      <c r="T15" s="64"/>
      <c r="U15" s="56" t="str">
        <f t="shared" si="6"/>
        <v/>
      </c>
      <c r="V15" s="57">
        <f>R5</f>
        <v>44826</v>
      </c>
      <c r="W15" s="1" t="b">
        <f t="shared" si="7"/>
        <v>0</v>
      </c>
      <c r="X15" s="58">
        <f t="shared" si="8"/>
        <v>0</v>
      </c>
      <c r="Y15" s="59">
        <f t="shared" si="9"/>
        <v>0</v>
      </c>
      <c r="Z15" s="60" t="b">
        <f>IF(Y15=1,LOOKUP(X15,'Meltzer-Faber'!A3:A63,'Meltzer-Faber'!B3:B63))</f>
        <v>0</v>
      </c>
      <c r="AA15" s="61" t="b">
        <f>IF(Y15=1,LOOKUP(X15,'Meltzer-Faber'!A3:A63,'Meltzer-Faber'!C3:C63))</f>
        <v>0</v>
      </c>
      <c r="AB15" s="61" t="str">
        <f t="shared" si="10"/>
        <v/>
      </c>
    </row>
    <row r="16" ht="19.5" customHeight="1">
      <c r="A16" s="62"/>
      <c r="B16" s="41"/>
      <c r="C16" s="42"/>
      <c r="D16" s="43"/>
      <c r="E16" s="44"/>
      <c r="F16" s="66"/>
      <c r="G16" s="45"/>
      <c r="H16" s="46"/>
      <c r="I16" s="47"/>
      <c r="J16" s="48"/>
      <c r="K16" s="49"/>
      <c r="L16" s="50"/>
      <c r="M16" s="50"/>
      <c r="N16" s="51">
        <f t="shared" si="1"/>
        <v>0</v>
      </c>
      <c r="O16" s="51">
        <f t="shared" si="2"/>
        <v>0</v>
      </c>
      <c r="P16" s="51">
        <f t="shared" si="3"/>
        <v>0</v>
      </c>
      <c r="Q16" s="53" t="str">
        <f t="shared" si="4"/>
        <v/>
      </c>
      <c r="R16" s="53" t="str">
        <f t="shared" si="5"/>
        <v/>
      </c>
      <c r="S16" s="63"/>
      <c r="T16" s="64"/>
      <c r="U16" s="56" t="str">
        <f t="shared" si="6"/>
        <v/>
      </c>
      <c r="V16" s="57">
        <f>R5</f>
        <v>44826</v>
      </c>
      <c r="W16" s="1" t="b">
        <f t="shared" si="7"/>
        <v>0</v>
      </c>
      <c r="X16" s="58">
        <f t="shared" si="8"/>
        <v>0</v>
      </c>
      <c r="Y16" s="59">
        <f t="shared" si="9"/>
        <v>0</v>
      </c>
      <c r="Z16" s="60" t="b">
        <f>IF(Y16=1,LOOKUP(X16,'Meltzer-Faber'!A3:A63,'Meltzer-Faber'!B3:B63))</f>
        <v>0</v>
      </c>
      <c r="AA16" s="61" t="b">
        <f>IF(Y16=1,LOOKUP(X16,'Meltzer-Faber'!A3:A63,'Meltzer-Faber'!C3:C63))</f>
        <v>0</v>
      </c>
      <c r="AB16" s="61" t="str">
        <f t="shared" si="10"/>
        <v/>
      </c>
    </row>
    <row r="17" ht="19.5" customHeight="1">
      <c r="A17" s="62"/>
      <c r="B17" s="41"/>
      <c r="C17" s="42"/>
      <c r="D17" s="43"/>
      <c r="E17" s="44"/>
      <c r="F17" s="66"/>
      <c r="G17" s="45"/>
      <c r="H17" s="46"/>
      <c r="I17" s="47"/>
      <c r="J17" s="48"/>
      <c r="K17" s="49"/>
      <c r="L17" s="50"/>
      <c r="M17" s="50"/>
      <c r="N17" s="51">
        <f t="shared" si="1"/>
        <v>0</v>
      </c>
      <c r="O17" s="51">
        <f t="shared" si="2"/>
        <v>0</v>
      </c>
      <c r="P17" s="51">
        <f t="shared" si="3"/>
        <v>0</v>
      </c>
      <c r="Q17" s="53" t="str">
        <f t="shared" si="4"/>
        <v/>
      </c>
      <c r="R17" s="53" t="str">
        <f t="shared" si="5"/>
        <v/>
      </c>
      <c r="S17" s="63"/>
      <c r="T17" s="64"/>
      <c r="U17" s="56" t="str">
        <f t="shared" si="6"/>
        <v/>
      </c>
      <c r="V17" s="57">
        <f>R5</f>
        <v>44826</v>
      </c>
      <c r="W17" s="1" t="b">
        <f t="shared" si="7"/>
        <v>0</v>
      </c>
      <c r="X17" s="58">
        <f t="shared" si="8"/>
        <v>0</v>
      </c>
      <c r="Y17" s="59">
        <f t="shared" si="9"/>
        <v>0</v>
      </c>
      <c r="Z17" s="60" t="b">
        <f>IF(Y17=1,LOOKUP(X17,'Meltzer-Faber'!A3:A63,'Meltzer-Faber'!B3:B63))</f>
        <v>0</v>
      </c>
      <c r="AA17" s="61" t="b">
        <f>IF(Y17=1,LOOKUP(X17,'Meltzer-Faber'!A3:A63,'Meltzer-Faber'!C3:C63))</f>
        <v>0</v>
      </c>
      <c r="AB17" s="61" t="str">
        <f t="shared" si="10"/>
        <v/>
      </c>
    </row>
    <row r="18" ht="19.5" customHeight="1">
      <c r="A18" s="62"/>
      <c r="B18" s="41"/>
      <c r="C18" s="42"/>
      <c r="D18" s="43"/>
      <c r="E18" s="44"/>
      <c r="F18" s="66"/>
      <c r="G18" s="45"/>
      <c r="H18" s="46"/>
      <c r="I18" s="47"/>
      <c r="J18" s="48"/>
      <c r="K18" s="49"/>
      <c r="L18" s="50"/>
      <c r="M18" s="50"/>
      <c r="N18" s="51">
        <f t="shared" si="1"/>
        <v>0</v>
      </c>
      <c r="O18" s="51">
        <f t="shared" si="2"/>
        <v>0</v>
      </c>
      <c r="P18" s="51">
        <f t="shared" si="3"/>
        <v>0</v>
      </c>
      <c r="Q18" s="53" t="str">
        <f t="shared" si="4"/>
        <v/>
      </c>
      <c r="R18" s="53" t="str">
        <f t="shared" si="5"/>
        <v/>
      </c>
      <c r="S18" s="63"/>
      <c r="T18" s="64" t="s">
        <v>44</v>
      </c>
      <c r="U18" s="56" t="str">
        <f t="shared" si="6"/>
        <v/>
      </c>
      <c r="V18" s="57">
        <f>R5</f>
        <v>44826</v>
      </c>
      <c r="W18" s="1" t="b">
        <f t="shared" si="7"/>
        <v>0</v>
      </c>
      <c r="X18" s="58">
        <f t="shared" si="8"/>
        <v>0</v>
      </c>
      <c r="Y18" s="59">
        <f t="shared" si="9"/>
        <v>0</v>
      </c>
      <c r="Z18" s="60" t="b">
        <f>IF(Y18=1,LOOKUP(X18,'Meltzer-Faber'!A3:A63,'Meltzer-Faber'!B3:B63))</f>
        <v>0</v>
      </c>
      <c r="AA18" s="61" t="b">
        <f>IF(Y18=1,LOOKUP(X18,'Meltzer-Faber'!A3:A63,'Meltzer-Faber'!C3:C63))</f>
        <v>0</v>
      </c>
      <c r="AB18" s="61" t="str">
        <f t="shared" si="10"/>
        <v/>
      </c>
    </row>
    <row r="19" ht="19.5" customHeight="1">
      <c r="A19" s="62"/>
      <c r="B19" s="41"/>
      <c r="C19" s="42"/>
      <c r="D19" s="43"/>
      <c r="E19" s="44"/>
      <c r="F19" s="66"/>
      <c r="G19" s="45"/>
      <c r="H19" s="46"/>
      <c r="I19" s="47"/>
      <c r="J19" s="48"/>
      <c r="K19" s="49"/>
      <c r="L19" s="50"/>
      <c r="M19" s="50"/>
      <c r="N19" s="51">
        <f t="shared" si="1"/>
        <v>0</v>
      </c>
      <c r="O19" s="51">
        <f t="shared" si="2"/>
        <v>0</v>
      </c>
      <c r="P19" s="51">
        <f t="shared" si="3"/>
        <v>0</v>
      </c>
      <c r="Q19" s="53" t="str">
        <f t="shared" si="4"/>
        <v/>
      </c>
      <c r="R19" s="53" t="str">
        <f t="shared" si="5"/>
        <v/>
      </c>
      <c r="S19" s="63"/>
      <c r="T19" s="64"/>
      <c r="U19" s="56" t="str">
        <f t="shared" si="6"/>
        <v/>
      </c>
      <c r="V19" s="57">
        <f>R5</f>
        <v>44826</v>
      </c>
      <c r="W19" s="1" t="b">
        <f t="shared" si="7"/>
        <v>0</v>
      </c>
      <c r="X19" s="58">
        <f t="shared" si="8"/>
        <v>0</v>
      </c>
      <c r="Y19" s="59">
        <f t="shared" si="9"/>
        <v>0</v>
      </c>
      <c r="Z19" s="60" t="b">
        <f>IF(Y19=1,LOOKUP(X19,'Meltzer-Faber'!A3:A63,'Meltzer-Faber'!B3:B63))</f>
        <v>0</v>
      </c>
      <c r="AA19" s="61" t="b">
        <f>IF(Y19=1,LOOKUP(X19,'Meltzer-Faber'!A3:A63,'Meltzer-Faber'!C3:C63))</f>
        <v>0</v>
      </c>
      <c r="AB19" s="61" t="str">
        <f t="shared" si="10"/>
        <v/>
      </c>
    </row>
    <row r="20" ht="19.5" customHeight="1">
      <c r="A20" s="62"/>
      <c r="B20" s="41"/>
      <c r="C20" s="42"/>
      <c r="D20" s="43"/>
      <c r="E20" s="44"/>
      <c r="F20" s="66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5"/>
        <v/>
      </c>
      <c r="S20" s="63"/>
      <c r="T20" s="64"/>
      <c r="U20" s="56" t="str">
        <f t="shared" si="6"/>
        <v/>
      </c>
      <c r="V20" s="57">
        <f>R5</f>
        <v>44826</v>
      </c>
      <c r="W20" s="1" t="b">
        <f t="shared" si="7"/>
        <v>0</v>
      </c>
      <c r="X20" s="58">
        <f t="shared" si="8"/>
        <v>0</v>
      </c>
      <c r="Y20" s="59">
        <f t="shared" si="9"/>
        <v>0</v>
      </c>
      <c r="Z20" s="60" t="b">
        <f>IF(Y20=1,LOOKUP(X20,'Meltzer-Faber'!A3:A63,'Meltzer-Faber'!B3:B63))</f>
        <v>0</v>
      </c>
      <c r="AA20" s="61" t="b">
        <f>IF(Y20=1,LOOKUP(X20,'Meltzer-Faber'!A3:A63,'Meltzer-Faber'!C3:C63))</f>
        <v>0</v>
      </c>
      <c r="AB20" s="61" t="str">
        <f t="shared" si="10"/>
        <v/>
      </c>
    </row>
    <row r="21" ht="19.5" customHeight="1">
      <c r="A21" s="62"/>
      <c r="B21" s="41"/>
      <c r="C21" s="42"/>
      <c r="D21" s="43"/>
      <c r="E21" s="44"/>
      <c r="F21" s="66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5"/>
        <v/>
      </c>
      <c r="S21" s="63"/>
      <c r="T21" s="64"/>
      <c r="U21" s="56" t="str">
        <f t="shared" si="6"/>
        <v/>
      </c>
      <c r="V21" s="57">
        <f>R5</f>
        <v>44826</v>
      </c>
      <c r="W21" s="1" t="b">
        <f t="shared" si="7"/>
        <v>0</v>
      </c>
      <c r="X21" s="58">
        <f t="shared" si="8"/>
        <v>0</v>
      </c>
      <c r="Y21" s="59">
        <f t="shared" si="9"/>
        <v>0</v>
      </c>
      <c r="Z21" s="60" t="b">
        <f>IF(Y21=1,LOOKUP(X21,'Meltzer-Faber'!A3:A63,'Meltzer-Faber'!B3:B63))</f>
        <v>0</v>
      </c>
      <c r="AA21" s="61" t="b">
        <f>IF(Y21=1,LOOKUP(X21,'Meltzer-Faber'!A3:A63,'Meltzer-Faber'!C3:C63))</f>
        <v>0</v>
      </c>
      <c r="AB21" s="61" t="str">
        <f t="shared" si="10"/>
        <v/>
      </c>
    </row>
    <row r="22" ht="19.5" customHeight="1">
      <c r="A22" s="62"/>
      <c r="B22" s="41"/>
      <c r="C22" s="42"/>
      <c r="D22" s="43"/>
      <c r="E22" s="44"/>
      <c r="F22" s="66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63"/>
      <c r="T22" s="64"/>
      <c r="U22" s="56" t="str">
        <f t="shared" si="6"/>
        <v/>
      </c>
      <c r="V22" s="57">
        <f>R5</f>
        <v>44826</v>
      </c>
      <c r="W22" s="1" t="b">
        <f t="shared" si="7"/>
        <v>0</v>
      </c>
      <c r="X22" s="58">
        <f t="shared" si="8"/>
        <v>0</v>
      </c>
      <c r="Y22" s="59">
        <f t="shared" si="9"/>
        <v>0</v>
      </c>
      <c r="Z22" s="60" t="b">
        <f>IF(Y22=1,LOOKUP(X22,'Meltzer-Faber'!A3:A63,'Meltzer-Faber'!B3:B63))</f>
        <v>0</v>
      </c>
      <c r="AA22" s="61" t="b">
        <f>IF(Y22=1,LOOKUP(X22,'Meltzer-Faber'!A3:A63,'Meltzer-Faber'!C3:C63))</f>
        <v>0</v>
      </c>
      <c r="AB22" s="61" t="str">
        <f t="shared" si="10"/>
        <v/>
      </c>
    </row>
    <row r="23" ht="19.5" customHeight="1">
      <c r="A23" s="62"/>
      <c r="B23" s="41"/>
      <c r="C23" s="42"/>
      <c r="D23" s="43"/>
      <c r="E23" s="44"/>
      <c r="F23" s="66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63"/>
      <c r="T23" s="64"/>
      <c r="U23" s="56" t="str">
        <f t="shared" si="6"/>
        <v/>
      </c>
      <c r="V23" s="57">
        <f>R5</f>
        <v>44826</v>
      </c>
      <c r="W23" s="1" t="b">
        <f t="shared" si="7"/>
        <v>0</v>
      </c>
      <c r="X23" s="58">
        <f t="shared" si="8"/>
        <v>0</v>
      </c>
      <c r="Y23" s="59">
        <f t="shared" si="9"/>
        <v>0</v>
      </c>
      <c r="Z23" s="60" t="b">
        <f>IF(Y23=1,LOOKUP(X23,'Meltzer-Faber'!A3:A63,'Meltzer-Faber'!B3:B63))</f>
        <v>0</v>
      </c>
      <c r="AA23" s="61" t="b">
        <f>IF(Y23=1,LOOKUP(X23,'Meltzer-Faber'!A3:A63,'Meltzer-Faber'!C3:C63))</f>
        <v>0</v>
      </c>
      <c r="AB23" s="61" t="str">
        <f t="shared" si="10"/>
        <v/>
      </c>
    </row>
    <row r="24" ht="19.5" customHeight="1">
      <c r="A24" s="62"/>
      <c r="B24" s="41"/>
      <c r="C24" s="42"/>
      <c r="D24" s="43"/>
      <c r="E24" s="44"/>
      <c r="F24" s="66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67">
        <f t="shared" si="3"/>
        <v>0</v>
      </c>
      <c r="Q24" s="68" t="str">
        <f t="shared" si="4"/>
        <v/>
      </c>
      <c r="R24" s="53" t="str">
        <f t="shared" si="5"/>
        <v/>
      </c>
      <c r="S24" s="69"/>
      <c r="T24" s="70"/>
      <c r="U24" s="56" t="str">
        <f t="shared" si="6"/>
        <v/>
      </c>
      <c r="V24" s="57">
        <f>R5</f>
        <v>44826</v>
      </c>
      <c r="W24" s="1" t="b">
        <f t="shared" si="7"/>
        <v>0</v>
      </c>
      <c r="X24" s="58">
        <f t="shared" si="8"/>
        <v>0</v>
      </c>
      <c r="Y24" s="59">
        <f t="shared" si="9"/>
        <v>0</v>
      </c>
      <c r="Z24" s="60" t="b">
        <f>IF(Y24=1,LOOKUP(X24,'Meltzer-Faber'!A3:A63,'Meltzer-Faber'!B3:B63))</f>
        <v>0</v>
      </c>
      <c r="AA24" s="61" t="b">
        <f>IF(Y24=1,LOOKUP(X24,'Meltzer-Faber'!A3:A63,'Meltzer-Faber'!C3:C63))</f>
        <v>0</v>
      </c>
      <c r="AB24" s="61" t="str">
        <f t="shared" si="10"/>
        <v/>
      </c>
    </row>
    <row r="25" ht="9.0" customHeight="1">
      <c r="A25" s="71"/>
      <c r="B25" s="72"/>
      <c r="C25" s="73"/>
      <c r="D25" s="74"/>
      <c r="E25" s="74"/>
      <c r="F25" s="71"/>
      <c r="G25" s="71"/>
      <c r="H25" s="75"/>
      <c r="I25" s="76"/>
      <c r="J25" s="75"/>
      <c r="K25" s="75" t="s">
        <v>44</v>
      </c>
      <c r="L25" s="75"/>
      <c r="M25" s="75"/>
      <c r="N25" s="73"/>
      <c r="O25" s="73"/>
      <c r="P25" s="73"/>
      <c r="Q25" s="77"/>
      <c r="R25" s="77"/>
      <c r="S25" s="77"/>
      <c r="T25" s="78"/>
      <c r="U25" s="79"/>
      <c r="V25" s="1"/>
      <c r="W25" s="80"/>
      <c r="X25" s="58">
        <f>(YEAR(V25)-YEAR(D25))</f>
        <v>0</v>
      </c>
      <c r="Y25" s="59">
        <f>IF(X26&gt;34,1,0)</f>
        <v>0</v>
      </c>
      <c r="Z25" s="81"/>
      <c r="AA25" s="79"/>
      <c r="AB25" s="79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2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3"/>
      <c r="AB26" s="83"/>
    </row>
    <row r="27" ht="12.75" customHeight="1">
      <c r="A27" s="84" t="s">
        <v>45</v>
      </c>
      <c r="C27" s="17" t="s">
        <v>46</v>
      </c>
      <c r="G27" s="85" t="s">
        <v>47</v>
      </c>
      <c r="H27" s="17">
        <v>1.0</v>
      </c>
      <c r="I27" s="17" t="s">
        <v>46</v>
      </c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44</v>
      </c>
      <c r="G28" s="86" t="s">
        <v>44</v>
      </c>
      <c r="H28" s="17">
        <v>2.0</v>
      </c>
      <c r="I28" s="17" t="s">
        <v>48</v>
      </c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4" t="s">
        <v>49</v>
      </c>
      <c r="C29" s="17"/>
      <c r="G29" s="87"/>
      <c r="H29" s="17">
        <v>3.0</v>
      </c>
      <c r="I29" s="17" t="s">
        <v>50</v>
      </c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87"/>
      <c r="H30" s="17"/>
      <c r="I30" s="17"/>
      <c r="U30" s="17"/>
      <c r="V30" s="17"/>
      <c r="W30" s="17" t="s">
        <v>44</v>
      </c>
      <c r="X30" s="17"/>
      <c r="Y30" s="17"/>
      <c r="Z30" s="17"/>
      <c r="AA30" s="18"/>
      <c r="AB30" s="18"/>
    </row>
    <row r="31" ht="12.75" customHeight="1">
      <c r="A31" s="17"/>
      <c r="C31" s="17"/>
      <c r="G31" s="87"/>
      <c r="H31" s="17"/>
      <c r="I31" s="17"/>
      <c r="J31" s="88"/>
      <c r="K31" s="88"/>
      <c r="L31" s="88"/>
      <c r="M31" s="88"/>
      <c r="N31" s="88"/>
      <c r="O31" s="88"/>
      <c r="P31" s="88"/>
      <c r="Q31" s="89"/>
      <c r="R31" s="89"/>
      <c r="S31" s="89"/>
      <c r="T31" s="89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0" t="s">
        <v>51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1"/>
      <c r="D33" s="6"/>
      <c r="E33" s="6"/>
      <c r="F33" s="5"/>
      <c r="G33" s="90" t="s">
        <v>52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4" t="s">
        <v>53</v>
      </c>
      <c r="C34" s="17" t="s">
        <v>46</v>
      </c>
      <c r="G34" s="90" t="s">
        <v>54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87"/>
      <c r="H35" s="17"/>
      <c r="I35" s="92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4" t="s">
        <v>55</v>
      </c>
      <c r="B36" s="93"/>
      <c r="C36" s="17" t="s">
        <v>46</v>
      </c>
      <c r="G36" s="90" t="s">
        <v>56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87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3" t="s">
        <v>57</v>
      </c>
      <c r="B38" s="93"/>
      <c r="C38" s="94" t="s">
        <v>58</v>
      </c>
      <c r="D38" s="95"/>
      <c r="E38" s="95"/>
      <c r="F38" s="96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4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97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59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44</v>
      </c>
      <c r="G5" s="11" t="s">
        <v>4</v>
      </c>
      <c r="H5" s="12"/>
      <c r="L5" s="11" t="s">
        <v>6</v>
      </c>
      <c r="M5" s="13"/>
      <c r="Q5" s="11" t="s">
        <v>8</v>
      </c>
      <c r="R5" s="14"/>
      <c r="S5" s="15" t="s">
        <v>9</v>
      </c>
      <c r="T5" s="16">
        <v>2.0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62"/>
      <c r="B9" s="41"/>
      <c r="C9" s="42"/>
      <c r="D9" s="43"/>
      <c r="E9" s="44"/>
      <c r="F9" s="45"/>
      <c r="G9" s="45"/>
      <c r="H9" s="46"/>
      <c r="I9" s="47"/>
      <c r="J9" s="48"/>
      <c r="K9" s="49"/>
      <c r="L9" s="50"/>
      <c r="M9" s="50"/>
      <c r="N9" s="51">
        <f t="shared" ref="N9:N24" si="1">IF(MAX(H9:J9)&lt;0,0,TRUNC(MAX(H9:J9)/1)*1)</f>
        <v>0</v>
      </c>
      <c r="O9" s="51">
        <f t="shared" ref="O9:O24" si="2">IF(MAX(K9:M9)&lt;0,0,TRUNC(MAX(K9:M9)/1)*1)</f>
        <v>0</v>
      </c>
      <c r="P9" s="51">
        <f t="shared" ref="P9:P24" si="3">IF(N9=0,0,IF(O9=0,0,SUM(N9:O9)))</f>
        <v>0</v>
      </c>
      <c r="Q9" s="52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3" t="str">
        <f t="shared" ref="R9:R24" si="5">IF(Y9=1,Q9*AB9,"")</f>
        <v/>
      </c>
      <c r="S9" s="54"/>
      <c r="T9" s="55"/>
      <c r="U9" s="56" t="str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7" t="str">
        <f>R5</f>
        <v/>
      </c>
      <c r="W9" s="80" t="b">
        <f t="shared" ref="W9:W24" si="7">IF(ISNUMBER(FIND("M",C9)),"m",IF(ISNUMBER(FIND("K",C9)),"k"))</f>
        <v>0</v>
      </c>
      <c r="X9" s="58">
        <f t="shared" ref="X9:X24" si="8">IF(OR(D9="",V9=""),0,(YEAR(V9)-YEAR(D9)))</f>
        <v>0</v>
      </c>
      <c r="Y9" s="59">
        <f t="shared" ref="Y9:Y24" si="9">IF(X9&gt;34,1,0)</f>
        <v>0</v>
      </c>
      <c r="Z9" s="60" t="b">
        <f>IF(Y9=1,LOOKUP(X9,'Meltzer-Faber'!A3:A63,'Meltzer-Faber'!B3:B63))</f>
        <v>0</v>
      </c>
      <c r="AA9" s="61" t="b">
        <f>IF(Y9=1,LOOKUP(X9,'Meltzer-Faber'!A3:A63,'Meltzer-Faber'!C3:C63))</f>
        <v>0</v>
      </c>
      <c r="AB9" s="61" t="str">
        <f t="shared" ref="AB9:AB24" si="10">IF(W9="m",Z9,IF(W9="k",AA9,""))</f>
        <v/>
      </c>
    </row>
    <row r="10" ht="19.5" customHeight="1">
      <c r="A10" s="62"/>
      <c r="B10" s="41"/>
      <c r="C10" s="42"/>
      <c r="D10" s="43"/>
      <c r="E10" s="44"/>
      <c r="F10" s="45"/>
      <c r="G10" s="45"/>
      <c r="H10" s="46"/>
      <c r="I10" s="47"/>
      <c r="J10" s="48"/>
      <c r="K10" s="49"/>
      <c r="L10" s="50"/>
      <c r="M10" s="50"/>
      <c r="N10" s="51">
        <f t="shared" si="1"/>
        <v>0</v>
      </c>
      <c r="O10" s="51">
        <f t="shared" si="2"/>
        <v>0</v>
      </c>
      <c r="P10" s="51">
        <f t="shared" si="3"/>
        <v>0</v>
      </c>
      <c r="Q10" s="53" t="str">
        <f t="shared" si="4"/>
        <v/>
      </c>
      <c r="R10" s="53" t="str">
        <f t="shared" si="5"/>
        <v/>
      </c>
      <c r="S10" s="63"/>
      <c r="T10" s="64"/>
      <c r="U10" s="56" t="str">
        <f t="shared" si="6"/>
        <v/>
      </c>
      <c r="V10" s="57" t="str">
        <f>R5</f>
        <v/>
      </c>
      <c r="W10" s="80" t="b">
        <f t="shared" si="7"/>
        <v>0</v>
      </c>
      <c r="X10" s="58">
        <f t="shared" si="8"/>
        <v>0</v>
      </c>
      <c r="Y10" s="65">
        <f t="shared" si="9"/>
        <v>0</v>
      </c>
      <c r="Z10" s="60" t="b">
        <f>IF(Y10=1,LOOKUP(X10,'Meltzer-Faber'!A3:A63,'Meltzer-Faber'!B3:B63))</f>
        <v>0</v>
      </c>
      <c r="AA10" s="61" t="b">
        <f>IF(Y10=1,LOOKUP(X10,'Meltzer-Faber'!A3:A63,'Meltzer-Faber'!C3:C63))</f>
        <v>0</v>
      </c>
      <c r="AB10" s="61" t="str">
        <f t="shared" si="10"/>
        <v/>
      </c>
    </row>
    <row r="11" ht="19.5" customHeight="1">
      <c r="A11" s="62"/>
      <c r="B11" s="41"/>
      <c r="C11" s="42"/>
      <c r="D11" s="43"/>
      <c r="E11" s="44"/>
      <c r="F11" s="45"/>
      <c r="G11" s="45"/>
      <c r="H11" s="46"/>
      <c r="I11" s="47"/>
      <c r="J11" s="48"/>
      <c r="K11" s="49"/>
      <c r="L11" s="50"/>
      <c r="M11" s="50"/>
      <c r="N11" s="51">
        <f t="shared" si="1"/>
        <v>0</v>
      </c>
      <c r="O11" s="51">
        <f t="shared" si="2"/>
        <v>0</v>
      </c>
      <c r="P11" s="51">
        <f t="shared" si="3"/>
        <v>0</v>
      </c>
      <c r="Q11" s="53" t="str">
        <f t="shared" si="4"/>
        <v/>
      </c>
      <c r="R11" s="53" t="str">
        <f t="shared" si="5"/>
        <v/>
      </c>
      <c r="S11" s="63"/>
      <c r="T11" s="64"/>
      <c r="U11" s="56" t="str">
        <f t="shared" si="6"/>
        <v/>
      </c>
      <c r="V11" s="57" t="str">
        <f>R5</f>
        <v/>
      </c>
      <c r="W11" s="80" t="b">
        <f t="shared" si="7"/>
        <v>0</v>
      </c>
      <c r="X11" s="58">
        <f t="shared" si="8"/>
        <v>0</v>
      </c>
      <c r="Y11" s="59">
        <f t="shared" si="9"/>
        <v>0</v>
      </c>
      <c r="Z11" s="60" t="b">
        <f>IF(Y11=1,LOOKUP(X11,'Meltzer-Faber'!A3:A63,'Meltzer-Faber'!B3:B63))</f>
        <v>0</v>
      </c>
      <c r="AA11" s="61" t="b">
        <f>IF(Y11=1,LOOKUP(X11,'Meltzer-Faber'!A3:A63,'Meltzer-Faber'!C3:C63))</f>
        <v>0</v>
      </c>
      <c r="AB11" s="61" t="str">
        <f t="shared" si="10"/>
        <v/>
      </c>
    </row>
    <row r="12" ht="19.5" customHeight="1">
      <c r="A12" s="62"/>
      <c r="B12" s="41"/>
      <c r="C12" s="42"/>
      <c r="D12" s="43"/>
      <c r="E12" s="44"/>
      <c r="F12" s="45"/>
      <c r="G12" s="45"/>
      <c r="H12" s="46"/>
      <c r="I12" s="47"/>
      <c r="J12" s="48"/>
      <c r="K12" s="49"/>
      <c r="L12" s="50"/>
      <c r="M12" s="50"/>
      <c r="N12" s="51">
        <f t="shared" si="1"/>
        <v>0</v>
      </c>
      <c r="O12" s="51">
        <f t="shared" si="2"/>
        <v>0</v>
      </c>
      <c r="P12" s="51">
        <f t="shared" si="3"/>
        <v>0</v>
      </c>
      <c r="Q12" s="53" t="str">
        <f t="shared" si="4"/>
        <v/>
      </c>
      <c r="R12" s="53" t="str">
        <f t="shared" si="5"/>
        <v/>
      </c>
      <c r="S12" s="63"/>
      <c r="T12" s="64" t="s">
        <v>44</v>
      </c>
      <c r="U12" s="56" t="str">
        <f t="shared" si="6"/>
        <v/>
      </c>
      <c r="V12" s="57" t="str">
        <f>R5</f>
        <v/>
      </c>
      <c r="W12" s="80" t="b">
        <f t="shared" si="7"/>
        <v>0</v>
      </c>
      <c r="X12" s="58">
        <f t="shared" si="8"/>
        <v>0</v>
      </c>
      <c r="Y12" s="59">
        <f t="shared" si="9"/>
        <v>0</v>
      </c>
      <c r="Z12" s="60" t="b">
        <f>IF(Y12=1,LOOKUP(X12,'Meltzer-Faber'!A3:A63,'Meltzer-Faber'!B3:B63))</f>
        <v>0</v>
      </c>
      <c r="AA12" s="61" t="b">
        <f>IF(Y12=1,LOOKUP(X12,'Meltzer-Faber'!A3:A63,'Meltzer-Faber'!C3:C63))</f>
        <v>0</v>
      </c>
      <c r="AB12" s="61" t="str">
        <f t="shared" si="10"/>
        <v/>
      </c>
    </row>
    <row r="13" ht="19.5" customHeight="1">
      <c r="A13" s="62"/>
      <c r="B13" s="41"/>
      <c r="C13" s="42"/>
      <c r="D13" s="43"/>
      <c r="E13" s="44"/>
      <c r="F13" s="45"/>
      <c r="G13" s="45"/>
      <c r="H13" s="46"/>
      <c r="I13" s="47"/>
      <c r="J13" s="48"/>
      <c r="K13" s="49"/>
      <c r="L13" s="50"/>
      <c r="M13" s="50"/>
      <c r="N13" s="51">
        <f t="shared" si="1"/>
        <v>0</v>
      </c>
      <c r="O13" s="51">
        <f t="shared" si="2"/>
        <v>0</v>
      </c>
      <c r="P13" s="51">
        <f t="shared" si="3"/>
        <v>0</v>
      </c>
      <c r="Q13" s="53" t="str">
        <f t="shared" si="4"/>
        <v/>
      </c>
      <c r="R13" s="53" t="str">
        <f t="shared" si="5"/>
        <v/>
      </c>
      <c r="S13" s="63"/>
      <c r="T13" s="64" t="s">
        <v>44</v>
      </c>
      <c r="U13" s="56" t="str">
        <f t="shared" si="6"/>
        <v/>
      </c>
      <c r="V13" s="57" t="str">
        <f>R5</f>
        <v/>
      </c>
      <c r="W13" s="80" t="b">
        <f t="shared" si="7"/>
        <v>0</v>
      </c>
      <c r="X13" s="58">
        <f t="shared" si="8"/>
        <v>0</v>
      </c>
      <c r="Y13" s="59">
        <f t="shared" si="9"/>
        <v>0</v>
      </c>
      <c r="Z13" s="60" t="b">
        <f>IF(Y13=1,LOOKUP(X13,'Meltzer-Faber'!A3:A63,'Meltzer-Faber'!B3:B63))</f>
        <v>0</v>
      </c>
      <c r="AA13" s="61" t="b">
        <f>IF(Y13=1,LOOKUP(X13,'Meltzer-Faber'!A3:A63,'Meltzer-Faber'!C3:C63))</f>
        <v>0</v>
      </c>
      <c r="AB13" s="61" t="str">
        <f t="shared" si="10"/>
        <v/>
      </c>
    </row>
    <row r="14" ht="19.5" customHeight="1">
      <c r="A14" s="62"/>
      <c r="B14" s="41"/>
      <c r="C14" s="42"/>
      <c r="D14" s="43"/>
      <c r="E14" s="44"/>
      <c r="F14" s="66"/>
      <c r="G14" s="45"/>
      <c r="H14" s="46"/>
      <c r="I14" s="47"/>
      <c r="J14" s="48"/>
      <c r="K14" s="49"/>
      <c r="L14" s="50"/>
      <c r="M14" s="50"/>
      <c r="N14" s="51">
        <f t="shared" si="1"/>
        <v>0</v>
      </c>
      <c r="O14" s="51">
        <f t="shared" si="2"/>
        <v>0</v>
      </c>
      <c r="P14" s="51">
        <f t="shared" si="3"/>
        <v>0</v>
      </c>
      <c r="Q14" s="53" t="str">
        <f t="shared" si="4"/>
        <v/>
      </c>
      <c r="R14" s="53" t="str">
        <f t="shared" si="5"/>
        <v/>
      </c>
      <c r="S14" s="63"/>
      <c r="T14" s="64" t="s">
        <v>44</v>
      </c>
      <c r="U14" s="56" t="str">
        <f t="shared" si="6"/>
        <v/>
      </c>
      <c r="V14" s="57" t="str">
        <f>R5</f>
        <v/>
      </c>
      <c r="W14" s="80" t="b">
        <f t="shared" si="7"/>
        <v>0</v>
      </c>
      <c r="X14" s="58">
        <f t="shared" si="8"/>
        <v>0</v>
      </c>
      <c r="Y14" s="59">
        <f t="shared" si="9"/>
        <v>0</v>
      </c>
      <c r="Z14" s="60" t="b">
        <f>IF(Y14=1,LOOKUP(X14,'Meltzer-Faber'!A3:A63,'Meltzer-Faber'!B3:B63))</f>
        <v>0</v>
      </c>
      <c r="AA14" s="61" t="b">
        <f>IF(Y14=1,LOOKUP(X14,'Meltzer-Faber'!A3:A63,'Meltzer-Faber'!C3:C63))</f>
        <v>0</v>
      </c>
      <c r="AB14" s="61" t="str">
        <f t="shared" si="10"/>
        <v/>
      </c>
    </row>
    <row r="15" ht="19.5" customHeight="1">
      <c r="A15" s="62"/>
      <c r="B15" s="41"/>
      <c r="C15" s="42"/>
      <c r="D15" s="43"/>
      <c r="E15" s="44"/>
      <c r="F15" s="66"/>
      <c r="G15" s="45"/>
      <c r="H15" s="46"/>
      <c r="I15" s="47"/>
      <c r="J15" s="48"/>
      <c r="K15" s="49"/>
      <c r="L15" s="50"/>
      <c r="M15" s="50"/>
      <c r="N15" s="51">
        <f t="shared" si="1"/>
        <v>0</v>
      </c>
      <c r="O15" s="51">
        <f t="shared" si="2"/>
        <v>0</v>
      </c>
      <c r="P15" s="51">
        <f t="shared" si="3"/>
        <v>0</v>
      </c>
      <c r="Q15" s="53" t="str">
        <f t="shared" si="4"/>
        <v/>
      </c>
      <c r="R15" s="53" t="str">
        <f t="shared" si="5"/>
        <v/>
      </c>
      <c r="S15" s="63"/>
      <c r="T15" s="64"/>
      <c r="U15" s="56" t="str">
        <f t="shared" si="6"/>
        <v/>
      </c>
      <c r="V15" s="57" t="str">
        <f>R5</f>
        <v/>
      </c>
      <c r="W15" s="80" t="b">
        <f t="shared" si="7"/>
        <v>0</v>
      </c>
      <c r="X15" s="58">
        <f t="shared" si="8"/>
        <v>0</v>
      </c>
      <c r="Y15" s="59">
        <f t="shared" si="9"/>
        <v>0</v>
      </c>
      <c r="Z15" s="60" t="b">
        <f>IF(Y15=1,LOOKUP(X15,'Meltzer-Faber'!A3:A63,'Meltzer-Faber'!B3:B63))</f>
        <v>0</v>
      </c>
      <c r="AA15" s="61" t="b">
        <f>IF(Y15=1,LOOKUP(X15,'Meltzer-Faber'!A3:A63,'Meltzer-Faber'!C3:C63))</f>
        <v>0</v>
      </c>
      <c r="AB15" s="61" t="str">
        <f t="shared" si="10"/>
        <v/>
      </c>
    </row>
    <row r="16" ht="19.5" customHeight="1">
      <c r="A16" s="62"/>
      <c r="B16" s="41"/>
      <c r="C16" s="42"/>
      <c r="D16" s="43"/>
      <c r="E16" s="44"/>
      <c r="F16" s="66"/>
      <c r="G16" s="45"/>
      <c r="H16" s="46"/>
      <c r="I16" s="47"/>
      <c r="J16" s="48"/>
      <c r="K16" s="49"/>
      <c r="L16" s="50"/>
      <c r="M16" s="50"/>
      <c r="N16" s="51">
        <f t="shared" si="1"/>
        <v>0</v>
      </c>
      <c r="O16" s="51">
        <f t="shared" si="2"/>
        <v>0</v>
      </c>
      <c r="P16" s="51">
        <f t="shared" si="3"/>
        <v>0</v>
      </c>
      <c r="Q16" s="53" t="str">
        <f t="shared" si="4"/>
        <v/>
      </c>
      <c r="R16" s="53" t="str">
        <f t="shared" si="5"/>
        <v/>
      </c>
      <c r="S16" s="63"/>
      <c r="T16" s="64"/>
      <c r="U16" s="56" t="str">
        <f t="shared" si="6"/>
        <v/>
      </c>
      <c r="V16" s="57" t="str">
        <f>R5</f>
        <v/>
      </c>
      <c r="W16" s="80" t="b">
        <f t="shared" si="7"/>
        <v>0</v>
      </c>
      <c r="X16" s="58">
        <f t="shared" si="8"/>
        <v>0</v>
      </c>
      <c r="Y16" s="59">
        <f t="shared" si="9"/>
        <v>0</v>
      </c>
      <c r="Z16" s="60" t="b">
        <f>IF(Y16=1,LOOKUP(X16,'Meltzer-Faber'!A3:A63,'Meltzer-Faber'!B3:B63))</f>
        <v>0</v>
      </c>
      <c r="AA16" s="61" t="b">
        <f>IF(Y16=1,LOOKUP(X16,'Meltzer-Faber'!A3:A63,'Meltzer-Faber'!C3:C63))</f>
        <v>0</v>
      </c>
      <c r="AB16" s="61" t="str">
        <f t="shared" si="10"/>
        <v/>
      </c>
    </row>
    <row r="17" ht="19.5" customHeight="1">
      <c r="A17" s="62"/>
      <c r="B17" s="41"/>
      <c r="C17" s="42"/>
      <c r="D17" s="43"/>
      <c r="E17" s="44"/>
      <c r="F17" s="66"/>
      <c r="G17" s="45"/>
      <c r="H17" s="46"/>
      <c r="I17" s="47"/>
      <c r="J17" s="48"/>
      <c r="K17" s="49"/>
      <c r="L17" s="50"/>
      <c r="M17" s="50"/>
      <c r="N17" s="51">
        <f t="shared" si="1"/>
        <v>0</v>
      </c>
      <c r="O17" s="51">
        <f t="shared" si="2"/>
        <v>0</v>
      </c>
      <c r="P17" s="51">
        <f t="shared" si="3"/>
        <v>0</v>
      </c>
      <c r="Q17" s="53" t="str">
        <f t="shared" si="4"/>
        <v/>
      </c>
      <c r="R17" s="53" t="str">
        <f t="shared" si="5"/>
        <v/>
      </c>
      <c r="S17" s="63"/>
      <c r="T17" s="64"/>
      <c r="U17" s="56" t="str">
        <f t="shared" si="6"/>
        <v/>
      </c>
      <c r="V17" s="57" t="str">
        <f>R5</f>
        <v/>
      </c>
      <c r="W17" s="80" t="b">
        <f t="shared" si="7"/>
        <v>0</v>
      </c>
      <c r="X17" s="58">
        <f t="shared" si="8"/>
        <v>0</v>
      </c>
      <c r="Y17" s="59">
        <f t="shared" si="9"/>
        <v>0</v>
      </c>
      <c r="Z17" s="60" t="b">
        <f>IF(Y17=1,LOOKUP(X17,'Meltzer-Faber'!A3:A63,'Meltzer-Faber'!B3:B63))</f>
        <v>0</v>
      </c>
      <c r="AA17" s="61" t="b">
        <f>IF(Y17=1,LOOKUP(X17,'Meltzer-Faber'!A3:A63,'Meltzer-Faber'!C3:C63))</f>
        <v>0</v>
      </c>
      <c r="AB17" s="61" t="str">
        <f t="shared" si="10"/>
        <v/>
      </c>
    </row>
    <row r="18" ht="19.5" customHeight="1">
      <c r="A18" s="62"/>
      <c r="B18" s="41"/>
      <c r="C18" s="42"/>
      <c r="D18" s="43"/>
      <c r="E18" s="44"/>
      <c r="F18" s="66"/>
      <c r="G18" s="45"/>
      <c r="H18" s="46"/>
      <c r="I18" s="47"/>
      <c r="J18" s="48"/>
      <c r="K18" s="49"/>
      <c r="L18" s="50"/>
      <c r="M18" s="50"/>
      <c r="N18" s="51">
        <f t="shared" si="1"/>
        <v>0</v>
      </c>
      <c r="O18" s="51">
        <f t="shared" si="2"/>
        <v>0</v>
      </c>
      <c r="P18" s="51">
        <f t="shared" si="3"/>
        <v>0</v>
      </c>
      <c r="Q18" s="53" t="str">
        <f t="shared" si="4"/>
        <v/>
      </c>
      <c r="R18" s="53" t="str">
        <f t="shared" si="5"/>
        <v/>
      </c>
      <c r="S18" s="63"/>
      <c r="T18" s="64" t="s">
        <v>44</v>
      </c>
      <c r="U18" s="56" t="str">
        <f t="shared" si="6"/>
        <v/>
      </c>
      <c r="V18" s="57" t="str">
        <f>R5</f>
        <v/>
      </c>
      <c r="W18" s="80" t="b">
        <f t="shared" si="7"/>
        <v>0</v>
      </c>
      <c r="X18" s="58">
        <f t="shared" si="8"/>
        <v>0</v>
      </c>
      <c r="Y18" s="59">
        <f t="shared" si="9"/>
        <v>0</v>
      </c>
      <c r="Z18" s="60" t="b">
        <f>IF(Y18=1,LOOKUP(X18,'Meltzer-Faber'!A3:A63,'Meltzer-Faber'!B3:B63))</f>
        <v>0</v>
      </c>
      <c r="AA18" s="61" t="b">
        <f>IF(Y18=1,LOOKUP(X18,'Meltzer-Faber'!A3:A63,'Meltzer-Faber'!C3:C63))</f>
        <v>0</v>
      </c>
      <c r="AB18" s="61" t="str">
        <f t="shared" si="10"/>
        <v/>
      </c>
    </row>
    <row r="19" ht="19.5" customHeight="1">
      <c r="A19" s="62"/>
      <c r="B19" s="41"/>
      <c r="C19" s="42"/>
      <c r="D19" s="43"/>
      <c r="E19" s="44"/>
      <c r="F19" s="66"/>
      <c r="G19" s="45"/>
      <c r="H19" s="46"/>
      <c r="I19" s="47"/>
      <c r="J19" s="48"/>
      <c r="K19" s="49"/>
      <c r="L19" s="50"/>
      <c r="M19" s="50"/>
      <c r="N19" s="51">
        <f t="shared" si="1"/>
        <v>0</v>
      </c>
      <c r="O19" s="51">
        <f t="shared" si="2"/>
        <v>0</v>
      </c>
      <c r="P19" s="51">
        <f t="shared" si="3"/>
        <v>0</v>
      </c>
      <c r="Q19" s="53" t="str">
        <f t="shared" si="4"/>
        <v/>
      </c>
      <c r="R19" s="53" t="str">
        <f t="shared" si="5"/>
        <v/>
      </c>
      <c r="S19" s="63"/>
      <c r="T19" s="64"/>
      <c r="U19" s="56" t="str">
        <f t="shared" si="6"/>
        <v/>
      </c>
      <c r="V19" s="57" t="str">
        <f>R5</f>
        <v/>
      </c>
      <c r="W19" s="80" t="b">
        <f t="shared" si="7"/>
        <v>0</v>
      </c>
      <c r="X19" s="58">
        <f t="shared" si="8"/>
        <v>0</v>
      </c>
      <c r="Y19" s="59">
        <f t="shared" si="9"/>
        <v>0</v>
      </c>
      <c r="Z19" s="60" t="b">
        <f>IF(Y19=1,LOOKUP(X19,'Meltzer-Faber'!A3:A63,'Meltzer-Faber'!B3:B63))</f>
        <v>0</v>
      </c>
      <c r="AA19" s="61" t="b">
        <f>IF(Y19=1,LOOKUP(X19,'Meltzer-Faber'!A3:A63,'Meltzer-Faber'!C3:C63))</f>
        <v>0</v>
      </c>
      <c r="AB19" s="61" t="str">
        <f t="shared" si="10"/>
        <v/>
      </c>
    </row>
    <row r="20" ht="19.5" customHeight="1">
      <c r="A20" s="62"/>
      <c r="B20" s="41"/>
      <c r="C20" s="42"/>
      <c r="D20" s="43"/>
      <c r="E20" s="44"/>
      <c r="F20" s="66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5"/>
        <v/>
      </c>
      <c r="S20" s="63"/>
      <c r="T20" s="64"/>
      <c r="U20" s="56" t="str">
        <f t="shared" si="6"/>
        <v/>
      </c>
      <c r="V20" s="57" t="str">
        <f>R5</f>
        <v/>
      </c>
      <c r="W20" s="80" t="b">
        <f t="shared" si="7"/>
        <v>0</v>
      </c>
      <c r="X20" s="58">
        <f t="shared" si="8"/>
        <v>0</v>
      </c>
      <c r="Y20" s="59">
        <f t="shared" si="9"/>
        <v>0</v>
      </c>
      <c r="Z20" s="60" t="b">
        <f>IF(Y20=1,LOOKUP(X20,'Meltzer-Faber'!A3:A63,'Meltzer-Faber'!B3:B63))</f>
        <v>0</v>
      </c>
      <c r="AA20" s="61" t="b">
        <f>IF(Y20=1,LOOKUP(X20,'Meltzer-Faber'!A3:A63,'Meltzer-Faber'!C3:C63))</f>
        <v>0</v>
      </c>
      <c r="AB20" s="61" t="str">
        <f t="shared" si="10"/>
        <v/>
      </c>
    </row>
    <row r="21" ht="19.5" customHeight="1">
      <c r="A21" s="62"/>
      <c r="B21" s="41"/>
      <c r="C21" s="42"/>
      <c r="D21" s="43"/>
      <c r="E21" s="44"/>
      <c r="F21" s="66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5"/>
        <v/>
      </c>
      <c r="S21" s="63"/>
      <c r="T21" s="64"/>
      <c r="U21" s="56" t="str">
        <f t="shared" si="6"/>
        <v/>
      </c>
      <c r="V21" s="57" t="str">
        <f>R5</f>
        <v/>
      </c>
      <c r="W21" s="80" t="b">
        <f t="shared" si="7"/>
        <v>0</v>
      </c>
      <c r="X21" s="58">
        <f t="shared" si="8"/>
        <v>0</v>
      </c>
      <c r="Y21" s="59">
        <f t="shared" si="9"/>
        <v>0</v>
      </c>
      <c r="Z21" s="60" t="b">
        <f>IF(Y21=1,LOOKUP(X21,'Meltzer-Faber'!A3:A63,'Meltzer-Faber'!B3:B63))</f>
        <v>0</v>
      </c>
      <c r="AA21" s="61" t="b">
        <f>IF(Y21=1,LOOKUP(X21,'Meltzer-Faber'!A3:A63,'Meltzer-Faber'!C3:C63))</f>
        <v>0</v>
      </c>
      <c r="AB21" s="61" t="str">
        <f t="shared" si="10"/>
        <v/>
      </c>
    </row>
    <row r="22" ht="19.5" customHeight="1">
      <c r="A22" s="62"/>
      <c r="B22" s="41"/>
      <c r="C22" s="42"/>
      <c r="D22" s="43"/>
      <c r="E22" s="44"/>
      <c r="F22" s="66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63"/>
      <c r="T22" s="64"/>
      <c r="U22" s="56" t="str">
        <f t="shared" si="6"/>
        <v/>
      </c>
      <c r="V22" s="57" t="str">
        <f>R5</f>
        <v/>
      </c>
      <c r="W22" s="80" t="b">
        <f t="shared" si="7"/>
        <v>0</v>
      </c>
      <c r="X22" s="58">
        <f t="shared" si="8"/>
        <v>0</v>
      </c>
      <c r="Y22" s="59">
        <f t="shared" si="9"/>
        <v>0</v>
      </c>
      <c r="Z22" s="60" t="b">
        <f>IF(Y22=1,LOOKUP(X22,'Meltzer-Faber'!A3:A63,'Meltzer-Faber'!B3:B63))</f>
        <v>0</v>
      </c>
      <c r="AA22" s="61" t="b">
        <f>IF(Y22=1,LOOKUP(X22,'Meltzer-Faber'!A3:A63,'Meltzer-Faber'!C3:C63))</f>
        <v>0</v>
      </c>
      <c r="AB22" s="61" t="str">
        <f t="shared" si="10"/>
        <v/>
      </c>
    </row>
    <row r="23" ht="19.5" customHeight="1">
      <c r="A23" s="62"/>
      <c r="B23" s="41"/>
      <c r="C23" s="42"/>
      <c r="D23" s="43"/>
      <c r="E23" s="44"/>
      <c r="F23" s="66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63"/>
      <c r="T23" s="64"/>
      <c r="U23" s="56" t="str">
        <f t="shared" si="6"/>
        <v/>
      </c>
      <c r="V23" s="57" t="str">
        <f>R5</f>
        <v/>
      </c>
      <c r="W23" s="80" t="b">
        <f t="shared" si="7"/>
        <v>0</v>
      </c>
      <c r="X23" s="58">
        <f t="shared" si="8"/>
        <v>0</v>
      </c>
      <c r="Y23" s="59">
        <f t="shared" si="9"/>
        <v>0</v>
      </c>
      <c r="Z23" s="60" t="b">
        <f>IF(Y23=1,LOOKUP(X23,'Meltzer-Faber'!A3:A63,'Meltzer-Faber'!B3:B63))</f>
        <v>0</v>
      </c>
      <c r="AA23" s="61" t="b">
        <f>IF(Y23=1,LOOKUP(X23,'Meltzer-Faber'!A3:A63,'Meltzer-Faber'!C3:C63))</f>
        <v>0</v>
      </c>
      <c r="AB23" s="61" t="str">
        <f t="shared" si="10"/>
        <v/>
      </c>
    </row>
    <row r="24" ht="19.5" customHeight="1">
      <c r="A24" s="62"/>
      <c r="B24" s="41"/>
      <c r="C24" s="42"/>
      <c r="D24" s="43"/>
      <c r="E24" s="44"/>
      <c r="F24" s="66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67">
        <f t="shared" si="3"/>
        <v>0</v>
      </c>
      <c r="Q24" s="68" t="str">
        <f t="shared" si="4"/>
        <v/>
      </c>
      <c r="R24" s="53" t="str">
        <f t="shared" si="5"/>
        <v/>
      </c>
      <c r="S24" s="69"/>
      <c r="T24" s="70"/>
      <c r="U24" s="56" t="str">
        <f t="shared" si="6"/>
        <v/>
      </c>
      <c r="V24" s="57" t="str">
        <f>R5</f>
        <v/>
      </c>
      <c r="W24" s="80" t="b">
        <f t="shared" si="7"/>
        <v>0</v>
      </c>
      <c r="X24" s="58">
        <f t="shared" si="8"/>
        <v>0</v>
      </c>
      <c r="Y24" s="59">
        <f t="shared" si="9"/>
        <v>0</v>
      </c>
      <c r="Z24" s="60" t="b">
        <f>IF(Y24=1,LOOKUP(X24,'Meltzer-Faber'!A3:A63,'Meltzer-Faber'!B3:B63))</f>
        <v>0</v>
      </c>
      <c r="AA24" s="61" t="b">
        <f>IF(Y24=1,LOOKUP(X24,'Meltzer-Faber'!A3:A63,'Meltzer-Faber'!C3:C63))</f>
        <v>0</v>
      </c>
      <c r="AB24" s="61" t="str">
        <f t="shared" si="10"/>
        <v/>
      </c>
    </row>
    <row r="25" ht="9.0" customHeight="1">
      <c r="A25" s="71"/>
      <c r="B25" s="72"/>
      <c r="C25" s="73"/>
      <c r="D25" s="74"/>
      <c r="E25" s="74"/>
      <c r="F25" s="71"/>
      <c r="G25" s="71"/>
      <c r="H25" s="75"/>
      <c r="I25" s="76"/>
      <c r="J25" s="75"/>
      <c r="K25" s="75" t="s">
        <v>44</v>
      </c>
      <c r="L25" s="75"/>
      <c r="M25" s="75"/>
      <c r="N25" s="73"/>
      <c r="O25" s="73"/>
      <c r="P25" s="73"/>
      <c r="Q25" s="77"/>
      <c r="R25" s="77"/>
      <c r="S25" s="77"/>
      <c r="T25" s="78"/>
      <c r="U25" s="79"/>
      <c r="V25" s="1"/>
      <c r="W25" s="80"/>
      <c r="X25" s="58">
        <f>(YEAR(V25)-YEAR(D25))</f>
        <v>0</v>
      </c>
      <c r="Y25" s="59">
        <f>IF(X26&gt;34,1,0)</f>
        <v>0</v>
      </c>
      <c r="Z25" s="81"/>
      <c r="AA25" s="79"/>
      <c r="AB25" s="79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2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3"/>
      <c r="AB26" s="83"/>
    </row>
    <row r="27" ht="12.75" customHeight="1">
      <c r="A27" s="84" t="s">
        <v>45</v>
      </c>
      <c r="C27" s="17"/>
      <c r="G27" s="85" t="s">
        <v>47</v>
      </c>
      <c r="H27" s="17">
        <v>1.0</v>
      </c>
      <c r="I27" s="17"/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44</v>
      </c>
      <c r="G28" s="86" t="s">
        <v>44</v>
      </c>
      <c r="H28" s="17">
        <v>2.0</v>
      </c>
      <c r="I28" s="17"/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4" t="s">
        <v>49</v>
      </c>
      <c r="C29" s="17"/>
      <c r="G29" s="87"/>
      <c r="H29" s="17">
        <v>3.0</v>
      </c>
      <c r="I29" s="17"/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87"/>
      <c r="H30" s="17"/>
      <c r="I30" s="17"/>
      <c r="U30" s="17"/>
      <c r="V30" s="17"/>
      <c r="W30" s="17" t="s">
        <v>44</v>
      </c>
      <c r="X30" s="17"/>
      <c r="Y30" s="17"/>
      <c r="Z30" s="17"/>
      <c r="AA30" s="18"/>
      <c r="AB30" s="18"/>
    </row>
    <row r="31" ht="12.75" customHeight="1">
      <c r="A31" s="17"/>
      <c r="C31" s="17"/>
      <c r="G31" s="87"/>
      <c r="H31" s="17"/>
      <c r="I31" s="17"/>
      <c r="J31" s="88"/>
      <c r="K31" s="88"/>
      <c r="L31" s="88"/>
      <c r="M31" s="88"/>
      <c r="N31" s="88"/>
      <c r="O31" s="88"/>
      <c r="P31" s="88"/>
      <c r="Q31" s="89"/>
      <c r="R31" s="89"/>
      <c r="S31" s="89"/>
      <c r="T31" s="89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0" t="s">
        <v>51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1"/>
      <c r="D33" s="6"/>
      <c r="E33" s="6"/>
      <c r="F33" s="5"/>
      <c r="G33" s="90" t="s">
        <v>52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4" t="s">
        <v>53</v>
      </c>
      <c r="C34" s="17"/>
      <c r="G34" s="90" t="s">
        <v>54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87"/>
      <c r="H35" s="17"/>
      <c r="I35" s="92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4" t="s">
        <v>55</v>
      </c>
      <c r="B36" s="93"/>
      <c r="C36" s="17"/>
      <c r="G36" s="90" t="s">
        <v>56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87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3" t="s">
        <v>57</v>
      </c>
      <c r="B38" s="93"/>
      <c r="C38" s="94" t="s">
        <v>58</v>
      </c>
      <c r="D38" s="95"/>
      <c r="E38" s="95"/>
      <c r="F38" s="96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4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97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0" customHeight="1">
      <c r="A1" s="98" t="s">
        <v>60</v>
      </c>
    </row>
    <row r="2" ht="12.0" customHeight="1">
      <c r="A2" s="99" t="s">
        <v>36</v>
      </c>
      <c r="B2" s="100" t="s">
        <v>61</v>
      </c>
      <c r="C2" s="101" t="s">
        <v>62</v>
      </c>
    </row>
    <row r="3" ht="12.0" customHeight="1">
      <c r="A3" s="102">
        <v>30.0</v>
      </c>
      <c r="B3" s="100">
        <v>1.0</v>
      </c>
      <c r="C3" s="99">
        <v>1.0</v>
      </c>
    </row>
    <row r="4" ht="12.0" customHeight="1">
      <c r="A4" s="102">
        <v>31.0</v>
      </c>
      <c r="B4" s="100">
        <v>1.016</v>
      </c>
      <c r="C4" s="100">
        <v>1.016</v>
      </c>
    </row>
    <row r="5" ht="12.0" customHeight="1">
      <c r="A5" s="102">
        <v>32.0</v>
      </c>
      <c r="B5" s="100">
        <v>1.031</v>
      </c>
      <c r="C5" s="100">
        <v>1.017</v>
      </c>
    </row>
    <row r="6" ht="12.0" customHeight="1">
      <c r="A6" s="102">
        <v>33.0</v>
      </c>
      <c r="B6" s="100">
        <v>1.046</v>
      </c>
      <c r="C6" s="100">
        <v>1.046</v>
      </c>
    </row>
    <row r="7" ht="12.0" customHeight="1">
      <c r="A7" s="102">
        <v>34.0</v>
      </c>
      <c r="B7" s="100">
        <v>1.059</v>
      </c>
      <c r="C7" s="100">
        <v>1.059</v>
      </c>
    </row>
    <row r="8" ht="12.0" customHeight="1">
      <c r="A8" s="102">
        <v>35.0</v>
      </c>
      <c r="B8" s="100">
        <v>1.072</v>
      </c>
      <c r="C8" s="100">
        <v>1.072</v>
      </c>
    </row>
    <row r="9" ht="12.0" customHeight="1">
      <c r="A9" s="102">
        <v>36.0</v>
      </c>
      <c r="B9" s="100">
        <v>1.083</v>
      </c>
      <c r="C9" s="100">
        <v>1.084</v>
      </c>
    </row>
    <row r="10" ht="12.0" customHeight="1">
      <c r="A10" s="102">
        <v>37.0</v>
      </c>
      <c r="B10" s="100">
        <v>1.096</v>
      </c>
      <c r="C10" s="100">
        <v>1.097</v>
      </c>
    </row>
    <row r="11" ht="12.0" customHeight="1">
      <c r="A11" s="102">
        <v>38.0</v>
      </c>
      <c r="B11" s="100">
        <v>1.109</v>
      </c>
      <c r="C11" s="100">
        <v>1.11</v>
      </c>
    </row>
    <row r="12" ht="12.0" customHeight="1">
      <c r="A12" s="102">
        <v>39.0</v>
      </c>
      <c r="B12" s="100">
        <v>1.122</v>
      </c>
      <c r="C12" s="100">
        <v>1.124</v>
      </c>
    </row>
    <row r="13" ht="12.0" customHeight="1">
      <c r="A13" s="102">
        <v>40.0</v>
      </c>
      <c r="B13" s="100">
        <v>1.135</v>
      </c>
      <c r="C13" s="100">
        <v>1.138</v>
      </c>
    </row>
    <row r="14" ht="12.0" customHeight="1">
      <c r="A14" s="102">
        <v>41.0</v>
      </c>
      <c r="B14" s="100">
        <v>1.149</v>
      </c>
      <c r="C14" s="100">
        <v>1.153</v>
      </c>
    </row>
    <row r="15" ht="12.0" customHeight="1">
      <c r="A15" s="102">
        <v>42.0</v>
      </c>
      <c r="B15" s="100">
        <v>1.162</v>
      </c>
      <c r="C15" s="100">
        <v>1.17</v>
      </c>
    </row>
    <row r="16" ht="12.0" customHeight="1">
      <c r="A16" s="102">
        <v>43.0</v>
      </c>
      <c r="B16" s="100">
        <v>1.176</v>
      </c>
      <c r="C16" s="100">
        <v>1.187</v>
      </c>
    </row>
    <row r="17" ht="12.0" customHeight="1">
      <c r="A17" s="102">
        <v>44.0</v>
      </c>
      <c r="B17" s="100">
        <v>1.189</v>
      </c>
      <c r="C17" s="100">
        <v>1.205</v>
      </c>
    </row>
    <row r="18" ht="12.0" customHeight="1">
      <c r="A18" s="102">
        <v>45.0</v>
      </c>
      <c r="B18" s="100">
        <v>1.203</v>
      </c>
      <c r="C18" s="100">
        <v>1.223</v>
      </c>
    </row>
    <row r="19" ht="12.0" customHeight="1">
      <c r="A19" s="102">
        <v>46.0</v>
      </c>
      <c r="B19" s="100">
        <v>1.218</v>
      </c>
      <c r="C19" s="100">
        <v>1.244</v>
      </c>
    </row>
    <row r="20" ht="12.0" customHeight="1">
      <c r="A20" s="102">
        <v>47.0</v>
      </c>
      <c r="B20" s="100">
        <v>1.233</v>
      </c>
      <c r="C20" s="100">
        <v>1.265</v>
      </c>
    </row>
    <row r="21" ht="12.0" customHeight="1">
      <c r="A21" s="102">
        <v>48.0</v>
      </c>
      <c r="B21" s="100">
        <v>1.248</v>
      </c>
      <c r="C21" s="100">
        <v>1.288</v>
      </c>
    </row>
    <row r="22" ht="12.0" customHeight="1">
      <c r="A22" s="102">
        <v>49.0</v>
      </c>
      <c r="B22" s="100">
        <v>1.263</v>
      </c>
      <c r="C22" s="100">
        <v>1.313</v>
      </c>
    </row>
    <row r="23" ht="12.0" customHeight="1">
      <c r="A23" s="102">
        <v>50.0</v>
      </c>
      <c r="B23" s="100">
        <v>1.279</v>
      </c>
      <c r="C23" s="100">
        <v>1.34</v>
      </c>
    </row>
    <row r="24" ht="12.0" customHeight="1">
      <c r="A24" s="102">
        <v>51.0</v>
      </c>
      <c r="B24" s="100">
        <v>1.297</v>
      </c>
      <c r="C24" s="100">
        <v>1.369</v>
      </c>
    </row>
    <row r="25" ht="12.0" customHeight="1">
      <c r="A25" s="102">
        <v>52.0</v>
      </c>
      <c r="B25" s="100">
        <v>1.316</v>
      </c>
      <c r="C25" s="100">
        <v>1.401</v>
      </c>
    </row>
    <row r="26" ht="12.0" customHeight="1">
      <c r="A26" s="102">
        <v>53.0</v>
      </c>
      <c r="B26" s="100">
        <v>1.338</v>
      </c>
      <c r="C26" s="100">
        <v>1.435</v>
      </c>
    </row>
    <row r="27" ht="12.0" customHeight="1">
      <c r="A27" s="102">
        <v>54.0</v>
      </c>
      <c r="B27" s="100">
        <v>1.361</v>
      </c>
      <c r="C27" s="100">
        <v>1.47</v>
      </c>
    </row>
    <row r="28" ht="12.0" customHeight="1">
      <c r="A28" s="102">
        <v>55.0</v>
      </c>
      <c r="B28" s="100">
        <v>1.385</v>
      </c>
      <c r="C28" s="100">
        <v>1.507</v>
      </c>
    </row>
    <row r="29" ht="12.0" customHeight="1">
      <c r="A29" s="102">
        <v>56.0</v>
      </c>
      <c r="B29" s="100">
        <v>1.411</v>
      </c>
      <c r="C29" s="103">
        <v>1.545</v>
      </c>
    </row>
    <row r="30" ht="12.0" customHeight="1">
      <c r="A30" s="102">
        <v>57.0</v>
      </c>
      <c r="B30" s="100">
        <v>1.437</v>
      </c>
      <c r="C30" s="104">
        <v>1.585</v>
      </c>
    </row>
    <row r="31" ht="12.0" customHeight="1">
      <c r="A31" s="102">
        <v>58.0</v>
      </c>
      <c r="B31" s="100">
        <v>1.462</v>
      </c>
      <c r="C31" s="103">
        <v>1.625</v>
      </c>
    </row>
    <row r="32" ht="12.0" customHeight="1">
      <c r="A32" s="102">
        <v>59.0</v>
      </c>
      <c r="B32" s="100">
        <v>1.488</v>
      </c>
      <c r="C32" s="104">
        <v>1.665</v>
      </c>
    </row>
    <row r="33" ht="12.0" customHeight="1">
      <c r="A33" s="102">
        <v>60.0</v>
      </c>
      <c r="B33" s="100">
        <v>1.514</v>
      </c>
      <c r="C33" s="103">
        <v>1.705</v>
      </c>
    </row>
    <row r="34" ht="12.0" customHeight="1">
      <c r="A34" s="102">
        <v>61.0</v>
      </c>
      <c r="B34" s="100">
        <v>1.541</v>
      </c>
      <c r="C34" s="104">
        <v>1.744</v>
      </c>
    </row>
    <row r="35" ht="12.0" customHeight="1">
      <c r="A35" s="102">
        <v>62.0</v>
      </c>
      <c r="B35" s="100">
        <v>1.568</v>
      </c>
      <c r="C35" s="103">
        <v>1.778</v>
      </c>
    </row>
    <row r="36" ht="12.0" customHeight="1">
      <c r="A36" s="102">
        <v>63.0</v>
      </c>
      <c r="B36" s="100">
        <v>1.598</v>
      </c>
      <c r="C36" s="104">
        <v>1.808</v>
      </c>
    </row>
    <row r="37" ht="12.0" customHeight="1">
      <c r="A37" s="102">
        <v>64.0</v>
      </c>
      <c r="B37" s="100">
        <v>1.629</v>
      </c>
      <c r="C37" s="103">
        <v>1.839</v>
      </c>
    </row>
    <row r="38" ht="12.0" customHeight="1">
      <c r="A38" s="102">
        <v>65.0</v>
      </c>
      <c r="B38" s="100">
        <v>1.663</v>
      </c>
      <c r="C38" s="104">
        <v>1.873</v>
      </c>
    </row>
    <row r="39" ht="12.0" customHeight="1">
      <c r="A39" s="102">
        <v>66.0</v>
      </c>
      <c r="B39" s="100">
        <v>1.699</v>
      </c>
      <c r="C39" s="103">
        <v>1.909</v>
      </c>
    </row>
    <row r="40" ht="12.0" customHeight="1">
      <c r="A40" s="102">
        <v>67.0</v>
      </c>
      <c r="B40" s="100">
        <v>1.738</v>
      </c>
      <c r="C40" s="104">
        <v>1.948</v>
      </c>
    </row>
    <row r="41" ht="12.0" customHeight="1">
      <c r="A41" s="102">
        <v>68.0</v>
      </c>
      <c r="B41" s="100">
        <v>1.779</v>
      </c>
      <c r="C41" s="103">
        <v>1.989</v>
      </c>
    </row>
    <row r="42" ht="12.0" customHeight="1">
      <c r="A42" s="102">
        <v>69.0</v>
      </c>
      <c r="B42" s="100">
        <v>1.823</v>
      </c>
      <c r="C42" s="104">
        <v>2.033</v>
      </c>
    </row>
    <row r="43" ht="12.0" customHeight="1">
      <c r="A43" s="102">
        <v>70.0</v>
      </c>
      <c r="B43" s="100">
        <v>1.867</v>
      </c>
      <c r="C43" s="103">
        <v>2.077</v>
      </c>
    </row>
    <row r="44" ht="12.0" customHeight="1">
      <c r="A44" s="102">
        <v>71.0</v>
      </c>
      <c r="B44" s="100">
        <v>1.91</v>
      </c>
      <c r="C44" s="104">
        <v>2.12</v>
      </c>
    </row>
    <row r="45" ht="12.0" customHeight="1">
      <c r="A45" s="102">
        <v>72.0</v>
      </c>
      <c r="B45" s="100">
        <v>1.953</v>
      </c>
      <c r="C45" s="103">
        <v>2.163</v>
      </c>
    </row>
    <row r="46" ht="12.0" customHeight="1">
      <c r="A46" s="102">
        <v>73.0</v>
      </c>
      <c r="B46" s="100">
        <v>2.004</v>
      </c>
      <c r="C46" s="104">
        <v>2.214</v>
      </c>
    </row>
    <row r="47" ht="12.0" customHeight="1">
      <c r="A47" s="102">
        <v>74.0</v>
      </c>
      <c r="B47" s="100">
        <v>2.06</v>
      </c>
      <c r="C47" s="103">
        <v>2.27</v>
      </c>
    </row>
    <row r="48" ht="12.0" customHeight="1">
      <c r="A48" s="102">
        <v>75.0</v>
      </c>
      <c r="B48" s="100">
        <v>2.117</v>
      </c>
      <c r="C48" s="104">
        <v>2.327</v>
      </c>
    </row>
    <row r="49" ht="12.0" customHeight="1">
      <c r="A49" s="102">
        <v>76.0</v>
      </c>
      <c r="B49" s="100">
        <v>2.181</v>
      </c>
      <c r="C49" s="103">
        <v>2.391</v>
      </c>
    </row>
    <row r="50" ht="12.0" customHeight="1">
      <c r="A50" s="102">
        <v>77.0</v>
      </c>
      <c r="B50" s="100">
        <v>2.255</v>
      </c>
      <c r="C50" s="104">
        <v>2.465</v>
      </c>
    </row>
    <row r="51" ht="12.0" customHeight="1">
      <c r="A51" s="102">
        <v>78.0</v>
      </c>
      <c r="B51" s="100">
        <v>2.336</v>
      </c>
      <c r="C51" s="103">
        <v>2.546</v>
      </c>
    </row>
    <row r="52" ht="12.0" customHeight="1">
      <c r="A52" s="102">
        <v>79.0</v>
      </c>
      <c r="B52" s="100">
        <v>2.419</v>
      </c>
      <c r="C52" s="104">
        <v>2.629</v>
      </c>
    </row>
    <row r="53" ht="12.0" customHeight="1">
      <c r="A53" s="102">
        <v>80.0</v>
      </c>
      <c r="B53" s="100">
        <v>2.504</v>
      </c>
      <c r="C53" s="103">
        <v>2.714</v>
      </c>
    </row>
    <row r="54" ht="12.0" customHeight="1">
      <c r="A54" s="102">
        <v>81.0</v>
      </c>
      <c r="B54" s="100">
        <v>2.597</v>
      </c>
      <c r="C54" s="105"/>
    </row>
    <row r="55" ht="12.0" customHeight="1">
      <c r="A55" s="102">
        <v>82.0</v>
      </c>
      <c r="B55" s="100">
        <v>2.702</v>
      </c>
      <c r="C55" s="105"/>
    </row>
    <row r="56" ht="12.0" customHeight="1">
      <c r="A56" s="102">
        <v>83.0</v>
      </c>
      <c r="B56" s="100">
        <v>2.831</v>
      </c>
      <c r="C56" s="105"/>
    </row>
    <row r="57" ht="12.0" customHeight="1">
      <c r="A57" s="102">
        <v>84.0</v>
      </c>
      <c r="B57" s="100">
        <v>2.981</v>
      </c>
      <c r="C57" s="105"/>
    </row>
    <row r="58" ht="12.0" customHeight="1">
      <c r="A58" s="102">
        <v>85.0</v>
      </c>
      <c r="B58" s="100">
        <v>3.153</v>
      </c>
      <c r="C58" s="105"/>
    </row>
    <row r="59" ht="12.0" customHeight="1">
      <c r="A59" s="102">
        <v>86.0</v>
      </c>
      <c r="B59" s="100">
        <v>3.352</v>
      </c>
      <c r="C59" s="105"/>
    </row>
    <row r="60" ht="12.0" customHeight="1">
      <c r="A60" s="102">
        <v>87.0</v>
      </c>
      <c r="B60" s="100">
        <v>3.58</v>
      </c>
      <c r="C60" s="105"/>
    </row>
    <row r="61" ht="12.0" customHeight="1">
      <c r="A61" s="102">
        <v>88.0</v>
      </c>
      <c r="B61" s="100">
        <v>3.842</v>
      </c>
      <c r="C61" s="105"/>
    </row>
    <row r="62" ht="12.0" customHeight="1">
      <c r="A62" s="102">
        <v>89.0</v>
      </c>
      <c r="B62" s="100">
        <v>4.145</v>
      </c>
      <c r="C62" s="105"/>
    </row>
    <row r="63" ht="12.0" customHeight="1">
      <c r="A63" s="102">
        <v>90.0</v>
      </c>
      <c r="B63" s="100">
        <v>4.493</v>
      </c>
      <c r="C63" s="105"/>
    </row>
    <row r="64" ht="12.0" customHeight="1">
      <c r="B64" s="106"/>
    </row>
    <row r="65" ht="12.0" customHeight="1">
      <c r="B65" s="106"/>
    </row>
    <row r="66" ht="12.0" customHeight="1">
      <c r="B66" s="106"/>
    </row>
    <row r="67" ht="12.0" customHeight="1">
      <c r="B67" s="106"/>
    </row>
    <row r="68" ht="12.0" customHeight="1">
      <c r="B68" s="106"/>
    </row>
    <row r="69" ht="12.0" customHeight="1">
      <c r="B69" s="106"/>
    </row>
    <row r="70" ht="12.0" customHeight="1">
      <c r="B70" s="106"/>
    </row>
    <row r="71" ht="12.0" customHeight="1">
      <c r="B71" s="106"/>
    </row>
    <row r="72" ht="12.0" customHeight="1">
      <c r="B72" s="106"/>
    </row>
    <row r="73" ht="12.0" customHeight="1">
      <c r="B73" s="106"/>
    </row>
    <row r="74" ht="12.0" customHeight="1">
      <c r="B74" s="106"/>
    </row>
    <row r="75" ht="12.0" customHeight="1">
      <c r="B75" s="106"/>
    </row>
    <row r="76" ht="12.0" customHeight="1">
      <c r="B76" s="106"/>
    </row>
    <row r="77" ht="12.0" customHeight="1">
      <c r="B77" s="106"/>
    </row>
    <row r="78" ht="12.0" customHeight="1">
      <c r="B78" s="106"/>
    </row>
    <row r="79" ht="12.0" customHeight="1">
      <c r="B79" s="106"/>
    </row>
    <row r="80" ht="12.0" customHeight="1">
      <c r="B80" s="106"/>
    </row>
    <row r="81" ht="12.0" customHeight="1">
      <c r="B81" s="106"/>
    </row>
    <row r="82" ht="12.0" customHeight="1">
      <c r="B82" s="106"/>
    </row>
    <row r="83" ht="12.0" customHeight="1">
      <c r="B83" s="106"/>
    </row>
    <row r="84" ht="12.0" customHeight="1">
      <c r="B84" s="106"/>
    </row>
    <row r="85" ht="12.0" customHeight="1">
      <c r="B85" s="106"/>
    </row>
    <row r="86" ht="12.0" customHeight="1">
      <c r="B86" s="106"/>
    </row>
    <row r="87" ht="12.0" customHeight="1">
      <c r="B87" s="106"/>
    </row>
    <row r="88" ht="12.0" customHeight="1">
      <c r="B88" s="106"/>
    </row>
    <row r="89" ht="12.0" customHeight="1">
      <c r="B89" s="106"/>
    </row>
    <row r="90" ht="12.0" customHeight="1">
      <c r="B90" s="106"/>
    </row>
    <row r="91" ht="12.0" customHeight="1">
      <c r="B91" s="106"/>
    </row>
    <row r="92" ht="12.0" customHeight="1">
      <c r="B92" s="106"/>
    </row>
    <row r="93" ht="12.0" customHeight="1">
      <c r="B93" s="106"/>
    </row>
    <row r="94" ht="12.0" customHeight="1">
      <c r="B94" s="106"/>
    </row>
    <row r="95" ht="12.0" customHeight="1">
      <c r="B95" s="106"/>
    </row>
    <row r="96" ht="12.0" customHeight="1">
      <c r="B96" s="106"/>
    </row>
    <row r="97" ht="12.0" customHeight="1">
      <c r="B97" s="106"/>
    </row>
    <row r="98" ht="12.0" customHeight="1">
      <c r="B98" s="106"/>
    </row>
    <row r="99" ht="12.0" customHeight="1">
      <c r="B99" s="106"/>
    </row>
    <row r="100" ht="12.0" customHeight="1">
      <c r="B100" s="106"/>
    </row>
    <row r="101" ht="12.0" customHeight="1">
      <c r="B101" s="106"/>
    </row>
    <row r="102" ht="12.0" customHeight="1">
      <c r="B102" s="106"/>
    </row>
    <row r="103" ht="12.0" customHeight="1">
      <c r="B103" s="106"/>
    </row>
    <row r="104" ht="12.0" customHeight="1">
      <c r="B104" s="106"/>
    </row>
    <row r="105" ht="12.0" customHeight="1">
      <c r="B105" s="106"/>
    </row>
    <row r="106" ht="12.0" customHeight="1">
      <c r="B106" s="106"/>
    </row>
    <row r="107" ht="12.0" customHeight="1">
      <c r="B107" s="106"/>
    </row>
    <row r="108" ht="12.0" customHeight="1">
      <c r="B108" s="106"/>
    </row>
    <row r="109" ht="12.0" customHeight="1">
      <c r="B109" s="106"/>
    </row>
    <row r="110" ht="12.0" customHeight="1">
      <c r="B110" s="106"/>
    </row>
    <row r="111" ht="12.0" customHeight="1">
      <c r="B111" s="106"/>
    </row>
    <row r="112" ht="12.0" customHeight="1">
      <c r="B112" s="106"/>
    </row>
    <row r="113" ht="12.0" customHeight="1">
      <c r="B113" s="106"/>
    </row>
    <row r="114" ht="12.0" customHeight="1">
      <c r="B114" s="106"/>
    </row>
    <row r="115" ht="12.0" customHeight="1">
      <c r="B115" s="106"/>
    </row>
    <row r="116" ht="12.0" customHeight="1">
      <c r="B116" s="106"/>
    </row>
    <row r="117" ht="12.0" customHeight="1">
      <c r="B117" s="106"/>
    </row>
    <row r="118" ht="12.0" customHeight="1">
      <c r="B118" s="106"/>
    </row>
    <row r="119" ht="12.0" customHeight="1">
      <c r="B119" s="106"/>
    </row>
    <row r="120" ht="12.0" customHeight="1">
      <c r="B120" s="106"/>
    </row>
    <row r="121" ht="12.0" customHeight="1">
      <c r="B121" s="106"/>
    </row>
    <row r="122" ht="12.0" customHeight="1">
      <c r="B122" s="106"/>
    </row>
    <row r="123" ht="12.0" customHeight="1">
      <c r="B123" s="106"/>
    </row>
    <row r="124" ht="12.0" customHeight="1">
      <c r="B124" s="106"/>
    </row>
    <row r="125" ht="12.0" customHeight="1">
      <c r="B125" s="106"/>
    </row>
    <row r="126" ht="12.0" customHeight="1">
      <c r="B126" s="106"/>
    </row>
    <row r="127" ht="12.0" customHeight="1">
      <c r="B127" s="106"/>
    </row>
    <row r="128" ht="12.0" customHeight="1">
      <c r="B128" s="106"/>
    </row>
    <row r="129" ht="12.0" customHeight="1">
      <c r="B129" s="106"/>
    </row>
    <row r="130" ht="12.0" customHeight="1">
      <c r="B130" s="106"/>
    </row>
    <row r="131" ht="12.0" customHeight="1">
      <c r="B131" s="106"/>
    </row>
    <row r="132" ht="12.0" customHeight="1">
      <c r="B132" s="106"/>
    </row>
    <row r="133" ht="12.0" customHeight="1">
      <c r="B133" s="106"/>
    </row>
    <row r="134" ht="12.0" customHeight="1">
      <c r="B134" s="106"/>
    </row>
    <row r="135" ht="12.0" customHeight="1">
      <c r="B135" s="106"/>
    </row>
    <row r="136" ht="12.0" customHeight="1">
      <c r="B136" s="106"/>
    </row>
    <row r="137" ht="12.0" customHeight="1">
      <c r="B137" s="106"/>
    </row>
    <row r="138" ht="12.0" customHeight="1">
      <c r="B138" s="106"/>
    </row>
    <row r="139" ht="12.0" customHeight="1">
      <c r="B139" s="106"/>
    </row>
    <row r="140" ht="12.0" customHeight="1">
      <c r="B140" s="106"/>
    </row>
    <row r="141" ht="12.0" customHeight="1">
      <c r="B141" s="106"/>
    </row>
    <row r="142" ht="12.0" customHeight="1">
      <c r="B142" s="106"/>
    </row>
    <row r="143" ht="12.0" customHeight="1">
      <c r="B143" s="106"/>
    </row>
    <row r="144" ht="12.0" customHeight="1">
      <c r="B144" s="106"/>
    </row>
    <row r="145" ht="12.0" customHeight="1">
      <c r="B145" s="106"/>
    </row>
    <row r="146" ht="12.0" customHeight="1">
      <c r="B146" s="106"/>
    </row>
    <row r="147" ht="12.0" customHeight="1">
      <c r="B147" s="106"/>
    </row>
    <row r="148" ht="12.0" customHeight="1">
      <c r="B148" s="106"/>
    </row>
    <row r="149" ht="12.0" customHeight="1">
      <c r="B149" s="106"/>
    </row>
    <row r="150" ht="12.0" customHeight="1">
      <c r="B150" s="106"/>
    </row>
    <row r="151" ht="12.0" customHeight="1">
      <c r="B151" s="106"/>
    </row>
    <row r="152" ht="12.0" customHeight="1">
      <c r="B152" s="106"/>
    </row>
    <row r="153" ht="12.0" customHeight="1">
      <c r="B153" s="106"/>
    </row>
    <row r="154" ht="12.0" customHeight="1">
      <c r="B154" s="106"/>
    </row>
    <row r="155" ht="12.0" customHeight="1">
      <c r="B155" s="106"/>
    </row>
    <row r="156" ht="12.0" customHeight="1">
      <c r="B156" s="106"/>
    </row>
    <row r="157" ht="12.0" customHeight="1">
      <c r="B157" s="106"/>
    </row>
    <row r="158" ht="12.0" customHeight="1">
      <c r="B158" s="106"/>
    </row>
    <row r="159" ht="12.0" customHeight="1">
      <c r="B159" s="106"/>
    </row>
    <row r="160" ht="12.0" customHeight="1">
      <c r="B160" s="106"/>
    </row>
    <row r="161" ht="12.0" customHeight="1">
      <c r="B161" s="106"/>
    </row>
    <row r="162" ht="12.0" customHeight="1">
      <c r="B162" s="106"/>
    </row>
    <row r="163" ht="12.0" customHeight="1">
      <c r="B163" s="106"/>
    </row>
    <row r="164" ht="12.0" customHeight="1">
      <c r="B164" s="106"/>
    </row>
    <row r="165" ht="12.0" customHeight="1">
      <c r="B165" s="106"/>
    </row>
    <row r="166" ht="12.0" customHeight="1">
      <c r="B166" s="106"/>
    </row>
    <row r="167" ht="12.0" customHeight="1">
      <c r="B167" s="106"/>
    </row>
    <row r="168" ht="12.0" customHeight="1">
      <c r="B168" s="106"/>
    </row>
    <row r="169" ht="12.0" customHeight="1">
      <c r="B169" s="106"/>
    </row>
    <row r="170" ht="12.0" customHeight="1">
      <c r="B170" s="106"/>
    </row>
    <row r="171" ht="12.0" customHeight="1">
      <c r="B171" s="106"/>
    </row>
    <row r="172" ht="12.0" customHeight="1">
      <c r="B172" s="106"/>
    </row>
    <row r="173" ht="12.0" customHeight="1">
      <c r="B173" s="106"/>
    </row>
    <row r="174" ht="12.0" customHeight="1">
      <c r="B174" s="106"/>
    </row>
    <row r="175" ht="12.0" customHeight="1">
      <c r="B175" s="106"/>
    </row>
    <row r="176" ht="12.0" customHeight="1">
      <c r="B176" s="106"/>
    </row>
    <row r="177" ht="12.0" customHeight="1">
      <c r="B177" s="106"/>
    </row>
    <row r="178" ht="12.0" customHeight="1">
      <c r="B178" s="106"/>
    </row>
    <row r="179" ht="12.0" customHeight="1">
      <c r="B179" s="106"/>
    </row>
    <row r="180" ht="12.0" customHeight="1">
      <c r="B180" s="106"/>
    </row>
    <row r="181" ht="12.0" customHeight="1">
      <c r="B181" s="106"/>
    </row>
    <row r="182" ht="12.0" customHeight="1">
      <c r="B182" s="106"/>
    </row>
    <row r="183" ht="12.0" customHeight="1">
      <c r="B183" s="106"/>
    </row>
    <row r="184" ht="12.0" customHeight="1">
      <c r="B184" s="106"/>
    </row>
    <row r="185" ht="12.0" customHeight="1">
      <c r="B185" s="106"/>
    </row>
    <row r="186" ht="12.0" customHeight="1">
      <c r="B186" s="106"/>
    </row>
    <row r="187" ht="12.0" customHeight="1">
      <c r="B187" s="106"/>
    </row>
    <row r="188" ht="12.0" customHeight="1">
      <c r="B188" s="106"/>
    </row>
    <row r="189" ht="12.0" customHeight="1">
      <c r="B189" s="106"/>
    </row>
    <row r="190" ht="12.0" customHeight="1">
      <c r="B190" s="106"/>
    </row>
    <row r="191" ht="12.0" customHeight="1">
      <c r="B191" s="106"/>
    </row>
    <row r="192" ht="12.0" customHeight="1">
      <c r="B192" s="106"/>
    </row>
    <row r="193" ht="12.0" customHeight="1">
      <c r="B193" s="106"/>
    </row>
    <row r="194" ht="12.0" customHeight="1">
      <c r="B194" s="106"/>
    </row>
    <row r="195" ht="12.0" customHeight="1">
      <c r="B195" s="106"/>
    </row>
    <row r="196" ht="12.0" customHeight="1">
      <c r="B196" s="106"/>
    </row>
    <row r="197" ht="12.0" customHeight="1">
      <c r="B197" s="106"/>
    </row>
    <row r="198" ht="12.0" customHeight="1">
      <c r="B198" s="106"/>
    </row>
    <row r="199" ht="12.0" customHeight="1">
      <c r="B199" s="106"/>
    </row>
    <row r="200" ht="12.0" customHeight="1">
      <c r="B200" s="106"/>
    </row>
    <row r="201" ht="12.0" customHeight="1">
      <c r="B201" s="106"/>
    </row>
    <row r="202" ht="12.0" customHeight="1">
      <c r="B202" s="106"/>
    </row>
    <row r="203" ht="12.0" customHeight="1">
      <c r="B203" s="106"/>
    </row>
    <row r="204" ht="12.0" customHeight="1">
      <c r="B204" s="106"/>
    </row>
    <row r="205" ht="12.0" customHeight="1">
      <c r="B205" s="106"/>
    </row>
    <row r="206" ht="12.0" customHeight="1">
      <c r="B206" s="106"/>
    </row>
    <row r="207" ht="12.0" customHeight="1">
      <c r="B207" s="106"/>
    </row>
    <row r="208" ht="12.0" customHeight="1">
      <c r="B208" s="106"/>
    </row>
    <row r="209" ht="12.0" customHeight="1">
      <c r="B209" s="106"/>
    </row>
    <row r="210" ht="12.0" customHeight="1">
      <c r="B210" s="106"/>
    </row>
    <row r="211" ht="12.0" customHeight="1">
      <c r="B211" s="106"/>
    </row>
    <row r="212" ht="12.0" customHeight="1">
      <c r="B212" s="106"/>
    </row>
    <row r="213" ht="12.0" customHeight="1">
      <c r="B213" s="106"/>
    </row>
    <row r="214" ht="12.0" customHeight="1">
      <c r="B214" s="106"/>
    </row>
    <row r="215" ht="12.0" customHeight="1">
      <c r="B215" s="106"/>
    </row>
    <row r="216" ht="12.0" customHeight="1">
      <c r="B216" s="106"/>
    </row>
    <row r="217" ht="12.0" customHeight="1">
      <c r="B217" s="106"/>
    </row>
    <row r="218" ht="12.0" customHeight="1">
      <c r="B218" s="106"/>
    </row>
    <row r="219" ht="12.0" customHeight="1">
      <c r="B219" s="106"/>
    </row>
    <row r="220" ht="12.0" customHeight="1">
      <c r="B220" s="106"/>
    </row>
    <row r="221" ht="12.0" customHeight="1">
      <c r="B221" s="106"/>
    </row>
    <row r="222" ht="12.0" customHeight="1">
      <c r="B222" s="106"/>
    </row>
    <row r="223" ht="12.0" customHeight="1">
      <c r="B223" s="106"/>
    </row>
    <row r="224" ht="12.0" customHeight="1">
      <c r="B224" s="106"/>
    </row>
    <row r="225" ht="12.0" customHeight="1">
      <c r="B225" s="106"/>
    </row>
    <row r="226" ht="12.0" customHeight="1">
      <c r="B226" s="106"/>
    </row>
    <row r="227" ht="12.0" customHeight="1">
      <c r="B227" s="106"/>
    </row>
    <row r="228" ht="12.0" customHeight="1">
      <c r="B228" s="106"/>
    </row>
    <row r="229" ht="12.0" customHeight="1">
      <c r="B229" s="106"/>
    </row>
    <row r="230" ht="12.0" customHeight="1">
      <c r="B230" s="106"/>
    </row>
    <row r="231" ht="12.0" customHeight="1">
      <c r="B231" s="106"/>
    </row>
    <row r="232" ht="12.0" customHeight="1">
      <c r="B232" s="106"/>
    </row>
    <row r="233" ht="12.0" customHeight="1">
      <c r="B233" s="106"/>
    </row>
    <row r="234" ht="12.0" customHeight="1">
      <c r="B234" s="106"/>
    </row>
    <row r="235" ht="12.0" customHeight="1">
      <c r="B235" s="106"/>
    </row>
    <row r="236" ht="12.0" customHeight="1">
      <c r="B236" s="106"/>
    </row>
    <row r="237" ht="12.0" customHeight="1">
      <c r="B237" s="106"/>
    </row>
    <row r="238" ht="12.0" customHeight="1">
      <c r="B238" s="106"/>
    </row>
    <row r="239" ht="12.0" customHeight="1">
      <c r="B239" s="106"/>
    </row>
    <row r="240" ht="12.0" customHeight="1">
      <c r="B240" s="106"/>
    </row>
    <row r="241" ht="12.0" customHeight="1">
      <c r="B241" s="106"/>
    </row>
    <row r="242" ht="12.0" customHeight="1">
      <c r="B242" s="106"/>
    </row>
    <row r="243" ht="12.0" customHeight="1">
      <c r="B243" s="106"/>
    </row>
    <row r="244" ht="12.0" customHeight="1">
      <c r="B244" s="106"/>
    </row>
    <row r="245" ht="12.0" customHeight="1">
      <c r="B245" s="106"/>
    </row>
    <row r="246" ht="12.0" customHeight="1">
      <c r="B246" s="106"/>
    </row>
    <row r="247" ht="12.0" customHeight="1">
      <c r="B247" s="106"/>
    </row>
    <row r="248" ht="12.0" customHeight="1">
      <c r="B248" s="106"/>
    </row>
    <row r="249" ht="12.0" customHeight="1">
      <c r="B249" s="106"/>
    </row>
    <row r="250" ht="12.0" customHeight="1">
      <c r="B250" s="106"/>
    </row>
    <row r="251" ht="12.0" customHeight="1">
      <c r="B251" s="106"/>
    </row>
    <row r="252" ht="12.0" customHeight="1">
      <c r="B252" s="106"/>
    </row>
    <row r="253" ht="12.0" customHeight="1">
      <c r="B253" s="106"/>
    </row>
    <row r="254" ht="12.0" customHeight="1">
      <c r="B254" s="106"/>
    </row>
    <row r="255" ht="12.0" customHeight="1">
      <c r="B255" s="106"/>
    </row>
    <row r="256" ht="12.0" customHeight="1">
      <c r="B256" s="106"/>
    </row>
    <row r="257" ht="12.0" customHeight="1">
      <c r="B257" s="106"/>
    </row>
    <row r="258" ht="12.0" customHeight="1">
      <c r="B258" s="106"/>
    </row>
    <row r="259" ht="12.0" customHeight="1">
      <c r="B259" s="106"/>
    </row>
    <row r="260" ht="12.0" customHeight="1">
      <c r="B260" s="106"/>
    </row>
    <row r="261" ht="12.0" customHeight="1">
      <c r="B261" s="106"/>
    </row>
    <row r="262" ht="12.0" customHeight="1">
      <c r="B262" s="106"/>
    </row>
    <row r="263" ht="12.0" customHeight="1">
      <c r="B263" s="106"/>
    </row>
    <row r="264" ht="12.0" customHeight="1">
      <c r="B264" s="106"/>
    </row>
    <row r="265" ht="12.0" customHeight="1">
      <c r="B265" s="106"/>
    </row>
    <row r="266" ht="12.0" customHeight="1">
      <c r="B266" s="106"/>
    </row>
    <row r="267" ht="12.0" customHeight="1">
      <c r="B267" s="106"/>
    </row>
    <row r="268" ht="12.0" customHeight="1">
      <c r="B268" s="106"/>
    </row>
    <row r="269" ht="12.0" customHeight="1">
      <c r="B269" s="106"/>
    </row>
    <row r="270" ht="12.0" customHeight="1">
      <c r="B270" s="106"/>
    </row>
    <row r="271" ht="12.0" customHeight="1">
      <c r="B271" s="106"/>
    </row>
    <row r="272" ht="12.0" customHeight="1">
      <c r="B272" s="106"/>
    </row>
    <row r="273" ht="12.0" customHeight="1">
      <c r="B273" s="106"/>
    </row>
    <row r="274" ht="12.0" customHeight="1">
      <c r="B274" s="106"/>
    </row>
    <row r="275" ht="12.0" customHeight="1">
      <c r="B275" s="106"/>
    </row>
    <row r="276" ht="12.0" customHeight="1">
      <c r="B276" s="106"/>
    </row>
    <row r="277" ht="12.0" customHeight="1">
      <c r="B277" s="106"/>
    </row>
    <row r="278" ht="12.0" customHeight="1">
      <c r="B278" s="106"/>
    </row>
    <row r="279" ht="12.0" customHeight="1">
      <c r="B279" s="106"/>
    </row>
    <row r="280" ht="12.0" customHeight="1">
      <c r="B280" s="106"/>
    </row>
    <row r="281" ht="12.0" customHeight="1">
      <c r="B281" s="106"/>
    </row>
    <row r="282" ht="12.0" customHeight="1">
      <c r="B282" s="106"/>
    </row>
    <row r="283" ht="12.0" customHeight="1">
      <c r="B283" s="106"/>
    </row>
    <row r="284" ht="12.0" customHeight="1">
      <c r="B284" s="106"/>
    </row>
    <row r="285" ht="12.0" customHeight="1">
      <c r="B285" s="106"/>
    </row>
    <row r="286" ht="12.0" customHeight="1">
      <c r="B286" s="106"/>
    </row>
    <row r="287" ht="12.0" customHeight="1">
      <c r="B287" s="106"/>
    </row>
    <row r="288" ht="12.0" customHeight="1">
      <c r="B288" s="106"/>
    </row>
    <row r="289" ht="12.0" customHeight="1">
      <c r="B289" s="106"/>
    </row>
    <row r="290" ht="12.0" customHeight="1">
      <c r="B290" s="106"/>
    </row>
    <row r="291" ht="12.0" customHeight="1">
      <c r="B291" s="106"/>
    </row>
    <row r="292" ht="12.0" customHeight="1">
      <c r="B292" s="106"/>
    </row>
    <row r="293" ht="12.0" customHeight="1">
      <c r="B293" s="106"/>
    </row>
    <row r="294" ht="12.0" customHeight="1">
      <c r="B294" s="106"/>
    </row>
    <row r="295" ht="12.0" customHeight="1">
      <c r="B295" s="106"/>
    </row>
    <row r="296" ht="12.0" customHeight="1">
      <c r="B296" s="106"/>
    </row>
    <row r="297" ht="12.0" customHeight="1">
      <c r="B297" s="106"/>
    </row>
    <row r="298" ht="12.0" customHeight="1">
      <c r="B298" s="106"/>
    </row>
    <row r="299" ht="12.0" customHeight="1">
      <c r="B299" s="106"/>
    </row>
    <row r="300" ht="12.0" customHeight="1">
      <c r="B300" s="106"/>
    </row>
    <row r="301" ht="12.0" customHeight="1">
      <c r="B301" s="106"/>
    </row>
    <row r="302" ht="12.0" customHeight="1">
      <c r="B302" s="106"/>
    </row>
    <row r="303" ht="12.0" customHeight="1">
      <c r="B303" s="106"/>
    </row>
    <row r="304" ht="12.0" customHeight="1">
      <c r="B304" s="106"/>
    </row>
    <row r="305" ht="12.0" customHeight="1">
      <c r="B305" s="106"/>
    </row>
    <row r="306" ht="12.0" customHeight="1">
      <c r="B306" s="106"/>
    </row>
    <row r="307" ht="12.0" customHeight="1">
      <c r="B307" s="106"/>
    </row>
    <row r="308" ht="12.0" customHeight="1">
      <c r="B308" s="106"/>
    </row>
    <row r="309" ht="12.0" customHeight="1">
      <c r="B309" s="106"/>
    </row>
    <row r="310" ht="12.0" customHeight="1">
      <c r="B310" s="106"/>
    </row>
    <row r="311" ht="12.0" customHeight="1">
      <c r="B311" s="106"/>
    </row>
    <row r="312" ht="12.0" customHeight="1">
      <c r="B312" s="106"/>
    </row>
    <row r="313" ht="12.0" customHeight="1">
      <c r="B313" s="106"/>
    </row>
    <row r="314" ht="12.0" customHeight="1">
      <c r="B314" s="106"/>
    </row>
    <row r="315" ht="12.0" customHeight="1">
      <c r="B315" s="106"/>
    </row>
    <row r="316" ht="12.0" customHeight="1">
      <c r="B316" s="106"/>
    </row>
    <row r="317" ht="12.0" customHeight="1">
      <c r="B317" s="106"/>
    </row>
    <row r="318" ht="12.0" customHeight="1">
      <c r="B318" s="106"/>
    </row>
    <row r="319" ht="12.0" customHeight="1">
      <c r="B319" s="106"/>
    </row>
    <row r="320" ht="12.0" customHeight="1">
      <c r="B320" s="106"/>
    </row>
    <row r="321" ht="12.0" customHeight="1">
      <c r="B321" s="106"/>
    </row>
    <row r="322" ht="12.0" customHeight="1">
      <c r="B322" s="106"/>
    </row>
    <row r="323" ht="12.0" customHeight="1">
      <c r="B323" s="106"/>
    </row>
    <row r="324" ht="12.0" customHeight="1">
      <c r="B324" s="106"/>
    </row>
    <row r="325" ht="12.0" customHeight="1">
      <c r="B325" s="106"/>
    </row>
    <row r="326" ht="12.0" customHeight="1">
      <c r="B326" s="106"/>
    </row>
    <row r="327" ht="12.0" customHeight="1">
      <c r="B327" s="106"/>
    </row>
    <row r="328" ht="12.0" customHeight="1">
      <c r="B328" s="106"/>
    </row>
    <row r="329" ht="12.0" customHeight="1">
      <c r="B329" s="106"/>
    </row>
    <row r="330" ht="12.0" customHeight="1">
      <c r="B330" s="106"/>
    </row>
    <row r="331" ht="12.0" customHeight="1">
      <c r="B331" s="106"/>
    </row>
    <row r="332" ht="12.0" customHeight="1">
      <c r="B332" s="106"/>
    </row>
    <row r="333" ht="12.0" customHeight="1">
      <c r="B333" s="106"/>
    </row>
    <row r="334" ht="12.0" customHeight="1">
      <c r="B334" s="106"/>
    </row>
    <row r="335" ht="12.0" customHeight="1">
      <c r="B335" s="106"/>
    </row>
    <row r="336" ht="12.0" customHeight="1">
      <c r="B336" s="106"/>
    </row>
    <row r="337" ht="12.0" customHeight="1">
      <c r="B337" s="106"/>
    </row>
    <row r="338" ht="12.0" customHeight="1">
      <c r="B338" s="106"/>
    </row>
    <row r="339" ht="12.0" customHeight="1">
      <c r="B339" s="106"/>
    </row>
    <row r="340" ht="12.0" customHeight="1">
      <c r="B340" s="106"/>
    </row>
    <row r="341" ht="12.0" customHeight="1">
      <c r="B341" s="106"/>
    </row>
    <row r="342" ht="12.0" customHeight="1">
      <c r="B342" s="106"/>
    </row>
    <row r="343" ht="12.0" customHeight="1">
      <c r="B343" s="106"/>
    </row>
    <row r="344" ht="12.0" customHeight="1">
      <c r="B344" s="106"/>
    </row>
    <row r="345" ht="12.0" customHeight="1">
      <c r="B345" s="106"/>
    </row>
    <row r="346" ht="12.0" customHeight="1">
      <c r="B346" s="106"/>
    </row>
    <row r="347" ht="12.0" customHeight="1">
      <c r="B347" s="106"/>
    </row>
    <row r="348" ht="12.0" customHeight="1">
      <c r="B348" s="106"/>
    </row>
    <row r="349" ht="12.0" customHeight="1">
      <c r="B349" s="106"/>
    </row>
    <row r="350" ht="12.0" customHeight="1">
      <c r="B350" s="106"/>
    </row>
    <row r="351" ht="12.0" customHeight="1">
      <c r="B351" s="106"/>
    </row>
    <row r="352" ht="12.0" customHeight="1">
      <c r="B352" s="106"/>
    </row>
    <row r="353" ht="12.0" customHeight="1">
      <c r="B353" s="106"/>
    </row>
    <row r="354" ht="12.0" customHeight="1">
      <c r="B354" s="106"/>
    </row>
    <row r="355" ht="12.0" customHeight="1">
      <c r="B355" s="106"/>
    </row>
    <row r="356" ht="12.0" customHeight="1">
      <c r="B356" s="106"/>
    </row>
    <row r="357" ht="12.0" customHeight="1">
      <c r="B357" s="106"/>
    </row>
    <row r="358" ht="12.0" customHeight="1">
      <c r="B358" s="106"/>
    </row>
    <row r="359" ht="12.0" customHeight="1">
      <c r="B359" s="106"/>
    </row>
    <row r="360" ht="12.0" customHeight="1">
      <c r="B360" s="106"/>
    </row>
    <row r="361" ht="12.0" customHeight="1">
      <c r="B361" s="106"/>
    </row>
    <row r="362" ht="12.0" customHeight="1">
      <c r="B362" s="106"/>
    </row>
    <row r="363" ht="12.0" customHeight="1">
      <c r="B363" s="106"/>
    </row>
    <row r="364" ht="12.0" customHeight="1">
      <c r="B364" s="106"/>
    </row>
    <row r="365" ht="12.0" customHeight="1">
      <c r="B365" s="106"/>
    </row>
    <row r="366" ht="12.0" customHeight="1">
      <c r="B366" s="106"/>
    </row>
    <row r="367" ht="12.0" customHeight="1">
      <c r="B367" s="106"/>
    </row>
    <row r="368" ht="12.0" customHeight="1">
      <c r="B368" s="106"/>
    </row>
    <row r="369" ht="12.0" customHeight="1">
      <c r="B369" s="106"/>
    </row>
    <row r="370" ht="12.0" customHeight="1">
      <c r="B370" s="106"/>
    </row>
    <row r="371" ht="12.0" customHeight="1">
      <c r="B371" s="106"/>
    </row>
    <row r="372" ht="12.0" customHeight="1">
      <c r="B372" s="106"/>
    </row>
    <row r="373" ht="12.0" customHeight="1">
      <c r="B373" s="106"/>
    </row>
    <row r="374" ht="12.0" customHeight="1">
      <c r="B374" s="106"/>
    </row>
    <row r="375" ht="12.0" customHeight="1">
      <c r="B375" s="106"/>
    </row>
    <row r="376" ht="12.0" customHeight="1">
      <c r="B376" s="106"/>
    </row>
    <row r="377" ht="12.0" customHeight="1">
      <c r="B377" s="106"/>
    </row>
    <row r="378" ht="12.0" customHeight="1">
      <c r="B378" s="106"/>
    </row>
    <row r="379" ht="12.0" customHeight="1">
      <c r="B379" s="106"/>
    </row>
    <row r="380" ht="12.0" customHeight="1">
      <c r="B380" s="106"/>
    </row>
    <row r="381" ht="12.0" customHeight="1">
      <c r="B381" s="106"/>
    </row>
    <row r="382" ht="12.0" customHeight="1">
      <c r="B382" s="106"/>
    </row>
    <row r="383" ht="12.0" customHeight="1">
      <c r="B383" s="106"/>
    </row>
    <row r="384" ht="12.0" customHeight="1">
      <c r="B384" s="106"/>
    </row>
    <row r="385" ht="12.0" customHeight="1">
      <c r="B385" s="106"/>
    </row>
    <row r="386" ht="12.0" customHeight="1">
      <c r="B386" s="106"/>
    </row>
    <row r="387" ht="12.0" customHeight="1">
      <c r="B387" s="106"/>
    </row>
    <row r="388" ht="12.0" customHeight="1">
      <c r="B388" s="106"/>
    </row>
    <row r="389" ht="12.0" customHeight="1">
      <c r="B389" s="106"/>
    </row>
    <row r="390" ht="12.0" customHeight="1">
      <c r="B390" s="106"/>
    </row>
    <row r="391" ht="12.0" customHeight="1">
      <c r="B391" s="106"/>
    </row>
    <row r="392" ht="12.0" customHeight="1">
      <c r="B392" s="106"/>
    </row>
    <row r="393" ht="12.0" customHeight="1">
      <c r="B393" s="106"/>
    </row>
    <row r="394" ht="12.0" customHeight="1">
      <c r="B394" s="106"/>
    </row>
    <row r="395" ht="12.0" customHeight="1">
      <c r="B395" s="106"/>
    </row>
    <row r="396" ht="12.0" customHeight="1">
      <c r="B396" s="106"/>
    </row>
    <row r="397" ht="12.0" customHeight="1">
      <c r="B397" s="106"/>
    </row>
    <row r="398" ht="12.0" customHeight="1">
      <c r="B398" s="106"/>
    </row>
    <row r="399" ht="12.0" customHeight="1">
      <c r="B399" s="106"/>
    </row>
    <row r="400" ht="12.0" customHeight="1">
      <c r="B400" s="106"/>
    </row>
    <row r="401" ht="12.0" customHeight="1">
      <c r="B401" s="106"/>
    </row>
    <row r="402" ht="12.0" customHeight="1">
      <c r="B402" s="106"/>
    </row>
    <row r="403" ht="12.0" customHeight="1">
      <c r="B403" s="106"/>
    </row>
    <row r="404" ht="12.0" customHeight="1">
      <c r="B404" s="106"/>
    </row>
    <row r="405" ht="12.0" customHeight="1">
      <c r="B405" s="106"/>
    </row>
    <row r="406" ht="12.0" customHeight="1">
      <c r="B406" s="106"/>
    </row>
    <row r="407" ht="12.0" customHeight="1">
      <c r="B407" s="106"/>
    </row>
    <row r="408" ht="12.0" customHeight="1">
      <c r="B408" s="106"/>
    </row>
    <row r="409" ht="12.0" customHeight="1">
      <c r="B409" s="106"/>
    </row>
    <row r="410" ht="12.0" customHeight="1">
      <c r="B410" s="106"/>
    </row>
    <row r="411" ht="12.0" customHeight="1">
      <c r="B411" s="106"/>
    </row>
    <row r="412" ht="12.0" customHeight="1">
      <c r="B412" s="106"/>
    </row>
    <row r="413" ht="12.0" customHeight="1">
      <c r="B413" s="106"/>
    </row>
    <row r="414" ht="12.0" customHeight="1">
      <c r="B414" s="106"/>
    </row>
    <row r="415" ht="12.0" customHeight="1">
      <c r="B415" s="106"/>
    </row>
    <row r="416" ht="12.0" customHeight="1">
      <c r="B416" s="106"/>
    </row>
    <row r="417" ht="12.0" customHeight="1">
      <c r="B417" s="106"/>
    </row>
    <row r="418" ht="12.0" customHeight="1">
      <c r="B418" s="106"/>
    </row>
    <row r="419" ht="12.0" customHeight="1">
      <c r="B419" s="106"/>
    </row>
    <row r="420" ht="12.0" customHeight="1">
      <c r="B420" s="106"/>
    </row>
    <row r="421" ht="12.0" customHeight="1">
      <c r="B421" s="106"/>
    </row>
    <row r="422" ht="12.0" customHeight="1">
      <c r="B422" s="106"/>
    </row>
    <row r="423" ht="12.0" customHeight="1">
      <c r="B423" s="106"/>
    </row>
    <row r="424" ht="12.0" customHeight="1">
      <c r="B424" s="106"/>
    </row>
    <row r="425" ht="12.0" customHeight="1">
      <c r="B425" s="106"/>
    </row>
    <row r="426" ht="12.0" customHeight="1">
      <c r="B426" s="106"/>
    </row>
    <row r="427" ht="12.0" customHeight="1">
      <c r="B427" s="106"/>
    </row>
    <row r="428" ht="12.0" customHeight="1">
      <c r="B428" s="106"/>
    </row>
    <row r="429" ht="12.0" customHeight="1">
      <c r="B429" s="106"/>
    </row>
    <row r="430" ht="12.0" customHeight="1">
      <c r="B430" s="106"/>
    </row>
    <row r="431" ht="12.0" customHeight="1">
      <c r="B431" s="106"/>
    </row>
    <row r="432" ht="12.0" customHeight="1">
      <c r="B432" s="106"/>
    </row>
    <row r="433" ht="12.0" customHeight="1">
      <c r="B433" s="106"/>
    </row>
    <row r="434" ht="12.0" customHeight="1">
      <c r="B434" s="106"/>
    </row>
    <row r="435" ht="12.0" customHeight="1">
      <c r="B435" s="106"/>
    </row>
    <row r="436" ht="12.0" customHeight="1">
      <c r="B436" s="106"/>
    </row>
    <row r="437" ht="12.0" customHeight="1">
      <c r="B437" s="106"/>
    </row>
    <row r="438" ht="12.0" customHeight="1">
      <c r="B438" s="106"/>
    </row>
    <row r="439" ht="12.0" customHeight="1">
      <c r="B439" s="106"/>
    </row>
    <row r="440" ht="12.0" customHeight="1">
      <c r="B440" s="106"/>
    </row>
    <row r="441" ht="12.0" customHeight="1">
      <c r="B441" s="106"/>
    </row>
    <row r="442" ht="12.0" customHeight="1">
      <c r="B442" s="106"/>
    </row>
    <row r="443" ht="12.0" customHeight="1">
      <c r="B443" s="106"/>
    </row>
    <row r="444" ht="12.0" customHeight="1">
      <c r="B444" s="106"/>
    </row>
    <row r="445" ht="12.0" customHeight="1">
      <c r="B445" s="106"/>
    </row>
    <row r="446" ht="12.0" customHeight="1">
      <c r="B446" s="106"/>
    </row>
    <row r="447" ht="12.0" customHeight="1">
      <c r="B447" s="106"/>
    </row>
    <row r="448" ht="12.0" customHeight="1">
      <c r="B448" s="106"/>
    </row>
    <row r="449" ht="12.0" customHeight="1">
      <c r="B449" s="106"/>
    </row>
    <row r="450" ht="12.0" customHeight="1">
      <c r="B450" s="106"/>
    </row>
    <row r="451" ht="12.0" customHeight="1">
      <c r="B451" s="106"/>
    </row>
    <row r="452" ht="12.0" customHeight="1">
      <c r="B452" s="106"/>
    </row>
    <row r="453" ht="12.0" customHeight="1">
      <c r="B453" s="106"/>
    </row>
    <row r="454" ht="12.0" customHeight="1">
      <c r="B454" s="106"/>
    </row>
    <row r="455" ht="12.0" customHeight="1">
      <c r="B455" s="106"/>
    </row>
    <row r="456" ht="12.0" customHeight="1">
      <c r="B456" s="106"/>
    </row>
    <row r="457" ht="12.0" customHeight="1">
      <c r="B457" s="106"/>
    </row>
    <row r="458" ht="12.0" customHeight="1">
      <c r="B458" s="106"/>
    </row>
    <row r="459" ht="12.0" customHeight="1">
      <c r="B459" s="106"/>
    </row>
    <row r="460" ht="12.0" customHeight="1">
      <c r="B460" s="106"/>
    </row>
    <row r="461" ht="12.0" customHeight="1">
      <c r="B461" s="106"/>
    </row>
    <row r="462" ht="12.0" customHeight="1">
      <c r="B462" s="106"/>
    </row>
    <row r="463" ht="12.0" customHeight="1">
      <c r="B463" s="106"/>
    </row>
    <row r="464" ht="12.0" customHeight="1">
      <c r="B464" s="106"/>
    </row>
    <row r="465" ht="12.0" customHeight="1">
      <c r="B465" s="106"/>
    </row>
    <row r="466" ht="12.0" customHeight="1">
      <c r="B466" s="106"/>
    </row>
    <row r="467" ht="12.0" customHeight="1">
      <c r="B467" s="106"/>
    </row>
    <row r="468" ht="12.0" customHeight="1">
      <c r="B468" s="106"/>
    </row>
    <row r="469" ht="12.0" customHeight="1">
      <c r="B469" s="106"/>
    </row>
    <row r="470" ht="12.0" customHeight="1">
      <c r="B470" s="106"/>
    </row>
    <row r="471" ht="12.0" customHeight="1">
      <c r="B471" s="106"/>
    </row>
    <row r="472" ht="12.0" customHeight="1">
      <c r="B472" s="106"/>
    </row>
    <row r="473" ht="12.0" customHeight="1">
      <c r="B473" s="106"/>
    </row>
    <row r="474" ht="12.0" customHeight="1">
      <c r="B474" s="106"/>
    </row>
    <row r="475" ht="12.0" customHeight="1">
      <c r="B475" s="106"/>
    </row>
    <row r="476" ht="12.0" customHeight="1">
      <c r="B476" s="106"/>
    </row>
    <row r="477" ht="12.0" customHeight="1">
      <c r="B477" s="106"/>
    </row>
    <row r="478" ht="12.0" customHeight="1">
      <c r="B478" s="106"/>
    </row>
    <row r="479" ht="12.0" customHeight="1">
      <c r="B479" s="106"/>
    </row>
    <row r="480" ht="12.0" customHeight="1">
      <c r="B480" s="106"/>
    </row>
    <row r="481" ht="12.0" customHeight="1">
      <c r="B481" s="106"/>
    </row>
    <row r="482" ht="12.0" customHeight="1">
      <c r="B482" s="106"/>
    </row>
    <row r="483" ht="12.0" customHeight="1">
      <c r="B483" s="106"/>
    </row>
    <row r="484" ht="12.0" customHeight="1">
      <c r="B484" s="106"/>
    </row>
    <row r="485" ht="12.0" customHeight="1">
      <c r="B485" s="106"/>
    </row>
    <row r="486" ht="12.0" customHeight="1">
      <c r="B486" s="106"/>
    </row>
    <row r="487" ht="12.0" customHeight="1">
      <c r="B487" s="106"/>
    </row>
    <row r="488" ht="12.0" customHeight="1">
      <c r="B488" s="106"/>
    </row>
    <row r="489" ht="12.0" customHeight="1">
      <c r="B489" s="106"/>
    </row>
    <row r="490" ht="12.0" customHeight="1">
      <c r="B490" s="106"/>
    </row>
    <row r="491" ht="12.0" customHeight="1">
      <c r="B491" s="106"/>
    </row>
    <row r="492" ht="12.0" customHeight="1">
      <c r="B492" s="106"/>
    </row>
    <row r="493" ht="12.0" customHeight="1">
      <c r="B493" s="106"/>
    </row>
    <row r="494" ht="12.0" customHeight="1">
      <c r="B494" s="106"/>
    </row>
    <row r="495" ht="12.0" customHeight="1">
      <c r="B495" s="106"/>
    </row>
    <row r="496" ht="12.0" customHeight="1">
      <c r="B496" s="106"/>
    </row>
    <row r="497" ht="12.0" customHeight="1">
      <c r="B497" s="106"/>
    </row>
    <row r="498" ht="12.0" customHeight="1">
      <c r="B498" s="106"/>
    </row>
    <row r="499" ht="12.0" customHeight="1">
      <c r="B499" s="106"/>
    </row>
    <row r="500" ht="12.0" customHeight="1">
      <c r="B500" s="106"/>
    </row>
    <row r="501" ht="12.0" customHeight="1">
      <c r="B501" s="106"/>
    </row>
    <row r="502" ht="12.0" customHeight="1">
      <c r="B502" s="106"/>
    </row>
    <row r="503" ht="12.0" customHeight="1">
      <c r="B503" s="106"/>
    </row>
    <row r="504" ht="12.0" customHeight="1">
      <c r="B504" s="106"/>
    </row>
    <row r="505" ht="12.0" customHeight="1">
      <c r="B505" s="106"/>
    </row>
    <row r="506" ht="12.0" customHeight="1">
      <c r="B506" s="106"/>
    </row>
    <row r="507" ht="12.0" customHeight="1">
      <c r="B507" s="106"/>
    </row>
    <row r="508" ht="12.0" customHeight="1">
      <c r="B508" s="106"/>
    </row>
    <row r="509" ht="12.0" customHeight="1">
      <c r="B509" s="106"/>
    </row>
    <row r="510" ht="12.0" customHeight="1">
      <c r="B510" s="106"/>
    </row>
    <row r="511" ht="12.0" customHeight="1">
      <c r="B511" s="106"/>
    </row>
    <row r="512" ht="12.0" customHeight="1">
      <c r="B512" s="106"/>
    </row>
    <row r="513" ht="12.0" customHeight="1">
      <c r="B513" s="106"/>
    </row>
    <row r="514" ht="12.0" customHeight="1">
      <c r="B514" s="106"/>
    </row>
    <row r="515" ht="12.0" customHeight="1">
      <c r="B515" s="106"/>
    </row>
    <row r="516" ht="12.0" customHeight="1">
      <c r="B516" s="106"/>
    </row>
    <row r="517" ht="12.0" customHeight="1">
      <c r="B517" s="106"/>
    </row>
    <row r="518" ht="12.0" customHeight="1">
      <c r="B518" s="106"/>
    </row>
    <row r="519" ht="12.0" customHeight="1">
      <c r="B519" s="106"/>
    </row>
    <row r="520" ht="12.0" customHeight="1">
      <c r="B520" s="106"/>
    </row>
    <row r="521" ht="12.0" customHeight="1">
      <c r="B521" s="106"/>
    </row>
    <row r="522" ht="12.0" customHeight="1">
      <c r="B522" s="106"/>
    </row>
    <row r="523" ht="12.0" customHeight="1">
      <c r="B523" s="106"/>
    </row>
    <row r="524" ht="12.0" customHeight="1">
      <c r="B524" s="106"/>
    </row>
    <row r="525" ht="12.0" customHeight="1">
      <c r="B525" s="106"/>
    </row>
    <row r="526" ht="12.0" customHeight="1">
      <c r="B526" s="106"/>
    </row>
    <row r="527" ht="12.0" customHeight="1">
      <c r="B527" s="106"/>
    </row>
    <row r="528" ht="12.0" customHeight="1">
      <c r="B528" s="106"/>
    </row>
    <row r="529" ht="12.0" customHeight="1">
      <c r="B529" s="106"/>
    </row>
    <row r="530" ht="12.0" customHeight="1">
      <c r="B530" s="106"/>
    </row>
    <row r="531" ht="12.0" customHeight="1">
      <c r="B531" s="106"/>
    </row>
    <row r="532" ht="12.0" customHeight="1">
      <c r="B532" s="106"/>
    </row>
    <row r="533" ht="12.0" customHeight="1">
      <c r="B533" s="106"/>
    </row>
    <row r="534" ht="12.0" customHeight="1">
      <c r="B534" s="106"/>
    </row>
    <row r="535" ht="12.0" customHeight="1">
      <c r="B535" s="106"/>
    </row>
    <row r="536" ht="12.0" customHeight="1">
      <c r="B536" s="106"/>
    </row>
    <row r="537" ht="12.0" customHeight="1">
      <c r="B537" s="106"/>
    </row>
    <row r="538" ht="12.0" customHeight="1">
      <c r="B538" s="106"/>
    </row>
    <row r="539" ht="12.0" customHeight="1">
      <c r="B539" s="106"/>
    </row>
    <row r="540" ht="12.0" customHeight="1">
      <c r="B540" s="106"/>
    </row>
    <row r="541" ht="12.0" customHeight="1">
      <c r="B541" s="106"/>
    </row>
    <row r="542" ht="12.0" customHeight="1">
      <c r="B542" s="106"/>
    </row>
    <row r="543" ht="12.0" customHeight="1">
      <c r="B543" s="106"/>
    </row>
    <row r="544" ht="12.0" customHeight="1">
      <c r="B544" s="106"/>
    </row>
    <row r="545" ht="12.0" customHeight="1">
      <c r="B545" s="106"/>
    </row>
    <row r="546" ht="12.0" customHeight="1">
      <c r="B546" s="106"/>
    </row>
    <row r="547" ht="12.0" customHeight="1">
      <c r="B547" s="106"/>
    </row>
    <row r="548" ht="12.0" customHeight="1">
      <c r="B548" s="106"/>
    </row>
    <row r="549" ht="12.0" customHeight="1">
      <c r="B549" s="106"/>
    </row>
    <row r="550" ht="12.0" customHeight="1">
      <c r="B550" s="106"/>
    </row>
    <row r="551" ht="12.0" customHeight="1">
      <c r="B551" s="106"/>
    </row>
    <row r="552" ht="12.0" customHeight="1">
      <c r="B552" s="106"/>
    </row>
    <row r="553" ht="12.0" customHeight="1">
      <c r="B553" s="106"/>
    </row>
    <row r="554" ht="12.0" customHeight="1">
      <c r="B554" s="106"/>
    </row>
    <row r="555" ht="12.0" customHeight="1">
      <c r="B555" s="106"/>
    </row>
    <row r="556" ht="12.0" customHeight="1">
      <c r="B556" s="106"/>
    </row>
    <row r="557" ht="12.0" customHeight="1">
      <c r="B557" s="106"/>
    </row>
    <row r="558" ht="12.0" customHeight="1">
      <c r="B558" s="106"/>
    </row>
    <row r="559" ht="12.0" customHeight="1">
      <c r="B559" s="106"/>
    </row>
    <row r="560" ht="12.0" customHeight="1">
      <c r="B560" s="106"/>
    </row>
    <row r="561" ht="12.0" customHeight="1">
      <c r="B561" s="106"/>
    </row>
    <row r="562" ht="12.0" customHeight="1">
      <c r="B562" s="106"/>
    </row>
    <row r="563" ht="12.0" customHeight="1">
      <c r="B563" s="106"/>
    </row>
    <row r="564" ht="12.0" customHeight="1">
      <c r="B564" s="106"/>
    </row>
    <row r="565" ht="12.0" customHeight="1">
      <c r="B565" s="106"/>
    </row>
    <row r="566" ht="12.0" customHeight="1">
      <c r="B566" s="106"/>
    </row>
    <row r="567" ht="12.0" customHeight="1">
      <c r="B567" s="106"/>
    </row>
    <row r="568" ht="12.0" customHeight="1">
      <c r="B568" s="106"/>
    </row>
    <row r="569" ht="12.0" customHeight="1">
      <c r="B569" s="106"/>
    </row>
    <row r="570" ht="12.0" customHeight="1">
      <c r="B570" s="106"/>
    </row>
    <row r="571" ht="12.0" customHeight="1">
      <c r="B571" s="106"/>
    </row>
    <row r="572" ht="12.0" customHeight="1">
      <c r="B572" s="106"/>
    </row>
    <row r="573" ht="12.0" customHeight="1">
      <c r="B573" s="106"/>
    </row>
    <row r="574" ht="12.0" customHeight="1">
      <c r="B574" s="106"/>
    </row>
    <row r="575" ht="12.0" customHeight="1">
      <c r="B575" s="106"/>
    </row>
    <row r="576" ht="12.0" customHeight="1">
      <c r="B576" s="106"/>
    </row>
    <row r="577" ht="12.0" customHeight="1">
      <c r="B577" s="106"/>
    </row>
    <row r="578" ht="12.0" customHeight="1">
      <c r="B578" s="106"/>
    </row>
    <row r="579" ht="12.0" customHeight="1">
      <c r="B579" s="106"/>
    </row>
    <row r="580" ht="12.0" customHeight="1">
      <c r="B580" s="106"/>
    </row>
    <row r="581" ht="12.0" customHeight="1">
      <c r="B581" s="106"/>
    </row>
    <row r="582" ht="12.0" customHeight="1">
      <c r="B582" s="106"/>
    </row>
    <row r="583" ht="12.0" customHeight="1">
      <c r="B583" s="106"/>
    </row>
    <row r="584" ht="12.0" customHeight="1">
      <c r="B584" s="106"/>
    </row>
    <row r="585" ht="12.0" customHeight="1">
      <c r="B585" s="106"/>
    </row>
    <row r="586" ht="12.0" customHeight="1">
      <c r="B586" s="106"/>
    </row>
    <row r="587" ht="12.0" customHeight="1">
      <c r="B587" s="106"/>
    </row>
    <row r="588" ht="12.0" customHeight="1">
      <c r="B588" s="106"/>
    </row>
    <row r="589" ht="12.0" customHeight="1">
      <c r="B589" s="106"/>
    </row>
    <row r="590" ht="12.0" customHeight="1">
      <c r="B590" s="106"/>
    </row>
    <row r="591" ht="12.0" customHeight="1">
      <c r="B591" s="106"/>
    </row>
    <row r="592" ht="12.0" customHeight="1">
      <c r="B592" s="106"/>
    </row>
    <row r="593" ht="12.0" customHeight="1">
      <c r="B593" s="106"/>
    </row>
    <row r="594" ht="12.0" customHeight="1">
      <c r="B594" s="106"/>
    </row>
    <row r="595" ht="12.0" customHeight="1">
      <c r="B595" s="106"/>
    </row>
    <row r="596" ht="12.0" customHeight="1">
      <c r="B596" s="106"/>
    </row>
    <row r="597" ht="12.0" customHeight="1">
      <c r="B597" s="106"/>
    </row>
    <row r="598" ht="12.0" customHeight="1">
      <c r="B598" s="106"/>
    </row>
    <row r="599" ht="12.0" customHeight="1">
      <c r="B599" s="106"/>
    </row>
    <row r="600" ht="12.0" customHeight="1">
      <c r="B600" s="106"/>
    </row>
    <row r="601" ht="12.0" customHeight="1">
      <c r="B601" s="106"/>
    </row>
    <row r="602" ht="12.0" customHeight="1">
      <c r="B602" s="106"/>
    </row>
    <row r="603" ht="12.0" customHeight="1">
      <c r="B603" s="106"/>
    </row>
    <row r="604" ht="12.0" customHeight="1">
      <c r="B604" s="106"/>
    </row>
    <row r="605" ht="12.0" customHeight="1">
      <c r="B605" s="106"/>
    </row>
    <row r="606" ht="12.0" customHeight="1">
      <c r="B606" s="106"/>
    </row>
    <row r="607" ht="12.0" customHeight="1">
      <c r="B607" s="106"/>
    </row>
    <row r="608" ht="12.0" customHeight="1">
      <c r="B608" s="106"/>
    </row>
    <row r="609" ht="12.0" customHeight="1">
      <c r="B609" s="106"/>
    </row>
    <row r="610" ht="12.0" customHeight="1">
      <c r="B610" s="106"/>
    </row>
    <row r="611" ht="12.0" customHeight="1">
      <c r="B611" s="106"/>
    </row>
    <row r="612" ht="12.0" customHeight="1">
      <c r="B612" s="106"/>
    </row>
    <row r="613" ht="12.0" customHeight="1">
      <c r="B613" s="106"/>
    </row>
    <row r="614" ht="12.0" customHeight="1">
      <c r="B614" s="106"/>
    </row>
    <row r="615" ht="12.0" customHeight="1">
      <c r="B615" s="106"/>
    </row>
    <row r="616" ht="12.0" customHeight="1">
      <c r="B616" s="106"/>
    </row>
    <row r="617" ht="12.0" customHeight="1">
      <c r="B617" s="106"/>
    </row>
    <row r="618" ht="12.0" customHeight="1">
      <c r="B618" s="106"/>
    </row>
    <row r="619" ht="12.0" customHeight="1">
      <c r="B619" s="106"/>
    </row>
    <row r="620" ht="12.0" customHeight="1">
      <c r="B620" s="106"/>
    </row>
    <row r="621" ht="12.0" customHeight="1">
      <c r="B621" s="106"/>
    </row>
    <row r="622" ht="12.0" customHeight="1">
      <c r="B622" s="106"/>
    </row>
    <row r="623" ht="12.0" customHeight="1">
      <c r="B623" s="106"/>
    </row>
    <row r="624" ht="12.0" customHeight="1">
      <c r="B624" s="106"/>
    </row>
    <row r="625" ht="12.0" customHeight="1">
      <c r="B625" s="106"/>
    </row>
    <row r="626" ht="12.0" customHeight="1">
      <c r="B626" s="106"/>
    </row>
    <row r="627" ht="12.0" customHeight="1">
      <c r="B627" s="106"/>
    </row>
    <row r="628" ht="12.0" customHeight="1">
      <c r="B628" s="106"/>
    </row>
    <row r="629" ht="12.0" customHeight="1">
      <c r="B629" s="106"/>
    </row>
    <row r="630" ht="12.0" customHeight="1">
      <c r="B630" s="106"/>
    </row>
    <row r="631" ht="12.0" customHeight="1">
      <c r="B631" s="106"/>
    </row>
    <row r="632" ht="12.0" customHeight="1">
      <c r="B632" s="106"/>
    </row>
    <row r="633" ht="12.0" customHeight="1">
      <c r="B633" s="106"/>
    </row>
    <row r="634" ht="12.0" customHeight="1">
      <c r="B634" s="106"/>
    </row>
    <row r="635" ht="12.0" customHeight="1">
      <c r="B635" s="106"/>
    </row>
    <row r="636" ht="12.0" customHeight="1">
      <c r="B636" s="106"/>
    </row>
    <row r="637" ht="12.0" customHeight="1">
      <c r="B637" s="106"/>
    </row>
    <row r="638" ht="12.0" customHeight="1">
      <c r="B638" s="106"/>
    </row>
    <row r="639" ht="12.0" customHeight="1">
      <c r="B639" s="106"/>
    </row>
    <row r="640" ht="12.0" customHeight="1">
      <c r="B640" s="106"/>
    </row>
    <row r="641" ht="12.0" customHeight="1">
      <c r="B641" s="106"/>
    </row>
    <row r="642" ht="12.0" customHeight="1">
      <c r="B642" s="106"/>
    </row>
    <row r="643" ht="12.0" customHeight="1">
      <c r="B643" s="106"/>
    </row>
    <row r="644" ht="12.0" customHeight="1">
      <c r="B644" s="106"/>
    </row>
    <row r="645" ht="12.0" customHeight="1">
      <c r="B645" s="106"/>
    </row>
    <row r="646" ht="12.0" customHeight="1">
      <c r="B646" s="106"/>
    </row>
    <row r="647" ht="12.0" customHeight="1">
      <c r="B647" s="106"/>
    </row>
    <row r="648" ht="12.0" customHeight="1">
      <c r="B648" s="106"/>
    </row>
    <row r="649" ht="12.0" customHeight="1">
      <c r="B649" s="106"/>
    </row>
    <row r="650" ht="12.0" customHeight="1">
      <c r="B650" s="106"/>
    </row>
    <row r="651" ht="12.0" customHeight="1">
      <c r="B651" s="106"/>
    </row>
    <row r="652" ht="12.0" customHeight="1">
      <c r="B652" s="106"/>
    </row>
    <row r="653" ht="12.0" customHeight="1">
      <c r="B653" s="106"/>
    </row>
    <row r="654" ht="12.0" customHeight="1">
      <c r="B654" s="106"/>
    </row>
    <row r="655" ht="12.0" customHeight="1">
      <c r="B655" s="106"/>
    </row>
    <row r="656" ht="12.0" customHeight="1">
      <c r="B656" s="106"/>
    </row>
    <row r="657" ht="12.0" customHeight="1">
      <c r="B657" s="106"/>
    </row>
    <row r="658" ht="12.0" customHeight="1">
      <c r="B658" s="106"/>
    </row>
    <row r="659" ht="12.0" customHeight="1">
      <c r="B659" s="106"/>
    </row>
    <row r="660" ht="12.0" customHeight="1">
      <c r="B660" s="106"/>
    </row>
    <row r="661" ht="12.0" customHeight="1">
      <c r="B661" s="106"/>
    </row>
    <row r="662" ht="12.0" customHeight="1">
      <c r="B662" s="106"/>
    </row>
    <row r="663" ht="12.0" customHeight="1">
      <c r="B663" s="106"/>
    </row>
    <row r="664" ht="12.0" customHeight="1">
      <c r="B664" s="106"/>
    </row>
    <row r="665" ht="12.0" customHeight="1">
      <c r="B665" s="106"/>
    </row>
    <row r="666" ht="12.0" customHeight="1">
      <c r="B666" s="106"/>
    </row>
    <row r="667" ht="12.0" customHeight="1">
      <c r="B667" s="106"/>
    </row>
    <row r="668" ht="12.0" customHeight="1">
      <c r="B668" s="106"/>
    </row>
    <row r="669" ht="12.0" customHeight="1">
      <c r="B669" s="106"/>
    </row>
    <row r="670" ht="12.0" customHeight="1">
      <c r="B670" s="106"/>
    </row>
    <row r="671" ht="12.0" customHeight="1">
      <c r="B671" s="106"/>
    </row>
    <row r="672" ht="12.0" customHeight="1">
      <c r="B672" s="106"/>
    </row>
    <row r="673" ht="12.0" customHeight="1">
      <c r="B673" s="106"/>
    </row>
    <row r="674" ht="12.0" customHeight="1">
      <c r="B674" s="106"/>
    </row>
    <row r="675" ht="12.0" customHeight="1">
      <c r="B675" s="106"/>
    </row>
    <row r="676" ht="12.0" customHeight="1">
      <c r="B676" s="106"/>
    </row>
    <row r="677" ht="12.0" customHeight="1">
      <c r="B677" s="106"/>
    </row>
    <row r="678" ht="12.0" customHeight="1">
      <c r="B678" s="106"/>
    </row>
    <row r="679" ht="12.0" customHeight="1">
      <c r="B679" s="106"/>
    </row>
    <row r="680" ht="12.0" customHeight="1">
      <c r="B680" s="106"/>
    </row>
    <row r="681" ht="12.0" customHeight="1">
      <c r="B681" s="106"/>
    </row>
    <row r="682" ht="12.0" customHeight="1">
      <c r="B682" s="106"/>
    </row>
    <row r="683" ht="12.0" customHeight="1">
      <c r="B683" s="106"/>
    </row>
    <row r="684" ht="12.0" customHeight="1">
      <c r="B684" s="106"/>
    </row>
    <row r="685" ht="12.0" customHeight="1">
      <c r="B685" s="106"/>
    </row>
    <row r="686" ht="12.0" customHeight="1">
      <c r="B686" s="106"/>
    </row>
    <row r="687" ht="12.0" customHeight="1">
      <c r="B687" s="106"/>
    </row>
    <row r="688" ht="12.0" customHeight="1">
      <c r="B688" s="106"/>
    </row>
    <row r="689" ht="12.0" customHeight="1">
      <c r="B689" s="106"/>
    </row>
    <row r="690" ht="12.0" customHeight="1">
      <c r="B690" s="106"/>
    </row>
    <row r="691" ht="12.0" customHeight="1">
      <c r="B691" s="106"/>
    </row>
    <row r="692" ht="12.0" customHeight="1">
      <c r="B692" s="106"/>
    </row>
    <row r="693" ht="12.0" customHeight="1">
      <c r="B693" s="106"/>
    </row>
    <row r="694" ht="12.0" customHeight="1">
      <c r="B694" s="106"/>
    </row>
    <row r="695" ht="12.0" customHeight="1">
      <c r="B695" s="106"/>
    </row>
    <row r="696" ht="12.0" customHeight="1">
      <c r="B696" s="106"/>
    </row>
    <row r="697" ht="12.0" customHeight="1">
      <c r="B697" s="106"/>
    </row>
    <row r="698" ht="12.0" customHeight="1">
      <c r="B698" s="106"/>
    </row>
    <row r="699" ht="12.0" customHeight="1">
      <c r="B699" s="106"/>
    </row>
    <row r="700" ht="12.0" customHeight="1">
      <c r="B700" s="106"/>
    </row>
    <row r="701" ht="12.0" customHeight="1">
      <c r="B701" s="106"/>
    </row>
    <row r="702" ht="12.0" customHeight="1">
      <c r="B702" s="106"/>
    </row>
    <row r="703" ht="12.0" customHeight="1">
      <c r="B703" s="106"/>
    </row>
    <row r="704" ht="12.0" customHeight="1">
      <c r="B704" s="106"/>
    </row>
    <row r="705" ht="12.0" customHeight="1">
      <c r="B705" s="106"/>
    </row>
    <row r="706" ht="12.0" customHeight="1">
      <c r="B706" s="106"/>
    </row>
    <row r="707" ht="12.0" customHeight="1">
      <c r="B707" s="106"/>
    </row>
    <row r="708" ht="12.0" customHeight="1">
      <c r="B708" s="106"/>
    </row>
    <row r="709" ht="12.0" customHeight="1">
      <c r="B709" s="106"/>
    </row>
    <row r="710" ht="12.0" customHeight="1">
      <c r="B710" s="106"/>
    </row>
    <row r="711" ht="12.0" customHeight="1">
      <c r="B711" s="106"/>
    </row>
    <row r="712" ht="12.0" customHeight="1">
      <c r="B712" s="106"/>
    </row>
    <row r="713" ht="12.0" customHeight="1">
      <c r="B713" s="106"/>
    </row>
    <row r="714" ht="12.0" customHeight="1">
      <c r="B714" s="106"/>
    </row>
    <row r="715" ht="12.0" customHeight="1">
      <c r="B715" s="106"/>
    </row>
    <row r="716" ht="12.0" customHeight="1">
      <c r="B716" s="106"/>
    </row>
    <row r="717" ht="12.0" customHeight="1">
      <c r="B717" s="106"/>
    </row>
    <row r="718" ht="12.0" customHeight="1">
      <c r="B718" s="106"/>
    </row>
    <row r="719" ht="12.0" customHeight="1">
      <c r="B719" s="106"/>
    </row>
    <row r="720" ht="12.0" customHeight="1">
      <c r="B720" s="106"/>
    </row>
    <row r="721" ht="12.0" customHeight="1">
      <c r="B721" s="106"/>
    </row>
    <row r="722" ht="12.0" customHeight="1">
      <c r="B722" s="106"/>
    </row>
    <row r="723" ht="12.0" customHeight="1">
      <c r="B723" s="106"/>
    </row>
    <row r="724" ht="12.0" customHeight="1">
      <c r="B724" s="106"/>
    </row>
    <row r="725" ht="12.0" customHeight="1">
      <c r="B725" s="106"/>
    </row>
    <row r="726" ht="12.0" customHeight="1">
      <c r="B726" s="106"/>
    </row>
    <row r="727" ht="12.0" customHeight="1">
      <c r="B727" s="106"/>
    </row>
    <row r="728" ht="12.0" customHeight="1">
      <c r="B728" s="106"/>
    </row>
    <row r="729" ht="12.0" customHeight="1">
      <c r="B729" s="106"/>
    </row>
    <row r="730" ht="12.0" customHeight="1">
      <c r="B730" s="106"/>
    </row>
    <row r="731" ht="12.0" customHeight="1">
      <c r="B731" s="106"/>
    </row>
    <row r="732" ht="12.0" customHeight="1">
      <c r="B732" s="106"/>
    </row>
    <row r="733" ht="12.0" customHeight="1">
      <c r="B733" s="106"/>
    </row>
    <row r="734" ht="12.0" customHeight="1">
      <c r="B734" s="106"/>
    </row>
    <row r="735" ht="12.0" customHeight="1">
      <c r="B735" s="106"/>
    </row>
    <row r="736" ht="12.0" customHeight="1">
      <c r="B736" s="106"/>
    </row>
    <row r="737" ht="12.0" customHeight="1">
      <c r="B737" s="106"/>
    </row>
    <row r="738" ht="12.0" customHeight="1">
      <c r="B738" s="106"/>
    </row>
    <row r="739" ht="12.0" customHeight="1">
      <c r="B739" s="106"/>
    </row>
    <row r="740" ht="12.0" customHeight="1">
      <c r="B740" s="106"/>
    </row>
    <row r="741" ht="12.0" customHeight="1">
      <c r="B741" s="106"/>
    </row>
    <row r="742" ht="12.0" customHeight="1">
      <c r="B742" s="106"/>
    </row>
    <row r="743" ht="12.0" customHeight="1">
      <c r="B743" s="106"/>
    </row>
    <row r="744" ht="12.0" customHeight="1">
      <c r="B744" s="106"/>
    </row>
    <row r="745" ht="12.0" customHeight="1">
      <c r="B745" s="106"/>
    </row>
    <row r="746" ht="12.0" customHeight="1">
      <c r="B746" s="106"/>
    </row>
    <row r="747" ht="12.0" customHeight="1">
      <c r="B747" s="106"/>
    </row>
    <row r="748" ht="12.0" customHeight="1">
      <c r="B748" s="106"/>
    </row>
    <row r="749" ht="12.0" customHeight="1">
      <c r="B749" s="106"/>
    </row>
    <row r="750" ht="12.0" customHeight="1">
      <c r="B750" s="106"/>
    </row>
    <row r="751" ht="12.0" customHeight="1">
      <c r="B751" s="106"/>
    </row>
    <row r="752" ht="12.0" customHeight="1">
      <c r="B752" s="106"/>
    </row>
    <row r="753" ht="12.0" customHeight="1">
      <c r="B753" s="106"/>
    </row>
    <row r="754" ht="12.0" customHeight="1">
      <c r="B754" s="106"/>
    </row>
    <row r="755" ht="12.0" customHeight="1">
      <c r="B755" s="106"/>
    </row>
    <row r="756" ht="12.0" customHeight="1">
      <c r="B756" s="106"/>
    </row>
    <row r="757" ht="12.0" customHeight="1">
      <c r="B757" s="106"/>
    </row>
    <row r="758" ht="12.0" customHeight="1">
      <c r="B758" s="106"/>
    </row>
    <row r="759" ht="12.0" customHeight="1">
      <c r="B759" s="106"/>
    </row>
    <row r="760" ht="12.0" customHeight="1">
      <c r="B760" s="106"/>
    </row>
    <row r="761" ht="12.0" customHeight="1">
      <c r="B761" s="106"/>
    </row>
    <row r="762" ht="12.0" customHeight="1">
      <c r="B762" s="106"/>
    </row>
    <row r="763" ht="12.0" customHeight="1">
      <c r="B763" s="106"/>
    </row>
    <row r="764" ht="12.0" customHeight="1">
      <c r="B764" s="106"/>
    </row>
    <row r="765" ht="12.0" customHeight="1">
      <c r="B765" s="106"/>
    </row>
    <row r="766" ht="12.0" customHeight="1">
      <c r="B766" s="106"/>
    </row>
    <row r="767" ht="12.0" customHeight="1">
      <c r="B767" s="106"/>
    </row>
    <row r="768" ht="12.0" customHeight="1">
      <c r="B768" s="106"/>
    </row>
    <row r="769" ht="12.0" customHeight="1">
      <c r="B769" s="106"/>
    </row>
    <row r="770" ht="12.0" customHeight="1">
      <c r="B770" s="106"/>
    </row>
    <row r="771" ht="12.0" customHeight="1">
      <c r="B771" s="106"/>
    </row>
    <row r="772" ht="12.0" customHeight="1">
      <c r="B772" s="106"/>
    </row>
    <row r="773" ht="12.0" customHeight="1">
      <c r="B773" s="106"/>
    </row>
    <row r="774" ht="12.0" customHeight="1">
      <c r="B774" s="106"/>
    </row>
    <row r="775" ht="12.0" customHeight="1">
      <c r="B775" s="106"/>
    </row>
    <row r="776" ht="12.0" customHeight="1">
      <c r="B776" s="106"/>
    </row>
    <row r="777" ht="12.0" customHeight="1">
      <c r="B777" s="106"/>
    </row>
    <row r="778" ht="12.0" customHeight="1">
      <c r="B778" s="106"/>
    </row>
    <row r="779" ht="12.0" customHeight="1">
      <c r="B779" s="106"/>
    </row>
    <row r="780" ht="12.0" customHeight="1">
      <c r="B780" s="106"/>
    </row>
    <row r="781" ht="12.0" customHeight="1">
      <c r="B781" s="106"/>
    </row>
    <row r="782" ht="12.0" customHeight="1">
      <c r="B782" s="106"/>
    </row>
    <row r="783" ht="12.0" customHeight="1">
      <c r="B783" s="106"/>
    </row>
    <row r="784" ht="12.0" customHeight="1">
      <c r="B784" s="106"/>
    </row>
    <row r="785" ht="12.0" customHeight="1">
      <c r="B785" s="106"/>
    </row>
    <row r="786" ht="12.0" customHeight="1">
      <c r="B786" s="106"/>
    </row>
    <row r="787" ht="12.0" customHeight="1">
      <c r="B787" s="106"/>
    </row>
    <row r="788" ht="12.0" customHeight="1">
      <c r="B788" s="106"/>
    </row>
    <row r="789" ht="12.0" customHeight="1">
      <c r="B789" s="106"/>
    </row>
    <row r="790" ht="12.0" customHeight="1">
      <c r="B790" s="106"/>
    </row>
    <row r="791" ht="12.0" customHeight="1">
      <c r="B791" s="106"/>
    </row>
    <row r="792" ht="12.0" customHeight="1">
      <c r="B792" s="106"/>
    </row>
    <row r="793" ht="12.0" customHeight="1">
      <c r="B793" s="106"/>
    </row>
    <row r="794" ht="12.0" customHeight="1">
      <c r="B794" s="106"/>
    </row>
    <row r="795" ht="12.0" customHeight="1">
      <c r="B795" s="106"/>
    </row>
    <row r="796" ht="12.0" customHeight="1">
      <c r="B796" s="106"/>
    </row>
    <row r="797" ht="12.0" customHeight="1">
      <c r="B797" s="106"/>
    </row>
    <row r="798" ht="12.0" customHeight="1">
      <c r="B798" s="106"/>
    </row>
    <row r="799" ht="12.0" customHeight="1">
      <c r="B799" s="106"/>
    </row>
    <row r="800" ht="12.0" customHeight="1">
      <c r="B800" s="106"/>
    </row>
    <row r="801" ht="12.0" customHeight="1">
      <c r="B801" s="106"/>
    </row>
    <row r="802" ht="12.0" customHeight="1">
      <c r="B802" s="106"/>
    </row>
    <row r="803" ht="12.0" customHeight="1">
      <c r="B803" s="106"/>
    </row>
    <row r="804" ht="12.0" customHeight="1">
      <c r="B804" s="106"/>
    </row>
    <row r="805" ht="12.0" customHeight="1">
      <c r="B805" s="106"/>
    </row>
    <row r="806" ht="12.0" customHeight="1">
      <c r="B806" s="106"/>
    </row>
    <row r="807" ht="12.0" customHeight="1">
      <c r="B807" s="106"/>
    </row>
    <row r="808" ht="12.0" customHeight="1">
      <c r="B808" s="106"/>
    </row>
    <row r="809" ht="12.0" customHeight="1">
      <c r="B809" s="106"/>
    </row>
    <row r="810" ht="12.0" customHeight="1">
      <c r="B810" s="106"/>
    </row>
    <row r="811" ht="12.0" customHeight="1">
      <c r="B811" s="106"/>
    </row>
    <row r="812" ht="12.0" customHeight="1">
      <c r="B812" s="106"/>
    </row>
    <row r="813" ht="12.0" customHeight="1">
      <c r="B813" s="106"/>
    </row>
    <row r="814" ht="12.0" customHeight="1">
      <c r="B814" s="106"/>
    </row>
    <row r="815" ht="12.0" customHeight="1">
      <c r="B815" s="106"/>
    </row>
    <row r="816" ht="12.0" customHeight="1">
      <c r="B816" s="106"/>
    </row>
    <row r="817" ht="12.0" customHeight="1">
      <c r="B817" s="106"/>
    </row>
    <row r="818" ht="12.0" customHeight="1">
      <c r="B818" s="106"/>
    </row>
    <row r="819" ht="12.0" customHeight="1">
      <c r="B819" s="106"/>
    </row>
    <row r="820" ht="12.0" customHeight="1">
      <c r="B820" s="106"/>
    </row>
    <row r="821" ht="12.0" customHeight="1">
      <c r="B821" s="106"/>
    </row>
    <row r="822" ht="12.0" customHeight="1">
      <c r="B822" s="106"/>
    </row>
    <row r="823" ht="12.0" customHeight="1">
      <c r="B823" s="106"/>
    </row>
    <row r="824" ht="12.0" customHeight="1">
      <c r="B824" s="106"/>
    </row>
    <row r="825" ht="12.0" customHeight="1">
      <c r="B825" s="106"/>
    </row>
    <row r="826" ht="12.0" customHeight="1">
      <c r="B826" s="106"/>
    </row>
    <row r="827" ht="12.0" customHeight="1">
      <c r="B827" s="106"/>
    </row>
    <row r="828" ht="12.0" customHeight="1">
      <c r="B828" s="106"/>
    </row>
    <row r="829" ht="12.0" customHeight="1">
      <c r="B829" s="106"/>
    </row>
    <row r="830" ht="12.0" customHeight="1">
      <c r="B830" s="106"/>
    </row>
    <row r="831" ht="12.0" customHeight="1">
      <c r="B831" s="106"/>
    </row>
    <row r="832" ht="12.0" customHeight="1">
      <c r="B832" s="106"/>
    </row>
    <row r="833" ht="12.0" customHeight="1">
      <c r="B833" s="106"/>
    </row>
    <row r="834" ht="12.0" customHeight="1">
      <c r="B834" s="106"/>
    </row>
    <row r="835" ht="12.0" customHeight="1">
      <c r="B835" s="106"/>
    </row>
    <row r="836" ht="12.0" customHeight="1">
      <c r="B836" s="106"/>
    </row>
    <row r="837" ht="12.0" customHeight="1">
      <c r="B837" s="106"/>
    </row>
    <row r="838" ht="12.0" customHeight="1">
      <c r="B838" s="106"/>
    </row>
    <row r="839" ht="12.0" customHeight="1">
      <c r="B839" s="106"/>
    </row>
    <row r="840" ht="12.0" customHeight="1">
      <c r="B840" s="106"/>
    </row>
    <row r="841" ht="12.0" customHeight="1">
      <c r="B841" s="106"/>
    </row>
    <row r="842" ht="12.0" customHeight="1">
      <c r="B842" s="106"/>
    </row>
    <row r="843" ht="12.0" customHeight="1">
      <c r="B843" s="106"/>
    </row>
    <row r="844" ht="12.0" customHeight="1">
      <c r="B844" s="106"/>
    </row>
    <row r="845" ht="12.0" customHeight="1">
      <c r="B845" s="106"/>
    </row>
    <row r="846" ht="12.0" customHeight="1">
      <c r="B846" s="106"/>
    </row>
    <row r="847" ht="12.0" customHeight="1">
      <c r="B847" s="106"/>
    </row>
    <row r="848" ht="12.0" customHeight="1">
      <c r="B848" s="106"/>
    </row>
    <row r="849" ht="12.0" customHeight="1">
      <c r="B849" s="106"/>
    </row>
    <row r="850" ht="12.0" customHeight="1">
      <c r="B850" s="106"/>
    </row>
    <row r="851" ht="12.0" customHeight="1">
      <c r="B851" s="106"/>
    </row>
    <row r="852" ht="12.0" customHeight="1">
      <c r="B852" s="106"/>
    </row>
    <row r="853" ht="12.0" customHeight="1">
      <c r="B853" s="106"/>
    </row>
    <row r="854" ht="12.0" customHeight="1">
      <c r="B854" s="106"/>
    </row>
    <row r="855" ht="12.0" customHeight="1">
      <c r="B855" s="106"/>
    </row>
    <row r="856" ht="12.0" customHeight="1">
      <c r="B856" s="106"/>
    </row>
    <row r="857" ht="12.0" customHeight="1">
      <c r="B857" s="106"/>
    </row>
    <row r="858" ht="12.0" customHeight="1">
      <c r="B858" s="106"/>
    </row>
    <row r="859" ht="12.0" customHeight="1">
      <c r="B859" s="106"/>
    </row>
    <row r="860" ht="12.0" customHeight="1">
      <c r="B860" s="106"/>
    </row>
    <row r="861" ht="12.0" customHeight="1">
      <c r="B861" s="106"/>
    </row>
    <row r="862" ht="12.0" customHeight="1">
      <c r="B862" s="106"/>
    </row>
    <row r="863" ht="12.0" customHeight="1">
      <c r="B863" s="106"/>
    </row>
    <row r="864" ht="12.0" customHeight="1">
      <c r="B864" s="106"/>
    </row>
    <row r="865" ht="12.0" customHeight="1">
      <c r="B865" s="106"/>
    </row>
    <row r="866" ht="12.0" customHeight="1">
      <c r="B866" s="106"/>
    </row>
    <row r="867" ht="12.0" customHeight="1">
      <c r="B867" s="106"/>
    </row>
    <row r="868" ht="12.0" customHeight="1">
      <c r="B868" s="106"/>
    </row>
    <row r="869" ht="12.0" customHeight="1">
      <c r="B869" s="106"/>
    </row>
    <row r="870" ht="12.0" customHeight="1">
      <c r="B870" s="106"/>
    </row>
    <row r="871" ht="12.0" customHeight="1">
      <c r="B871" s="106"/>
    </row>
    <row r="872" ht="12.0" customHeight="1">
      <c r="B872" s="106"/>
    </row>
    <row r="873" ht="12.0" customHeight="1">
      <c r="B873" s="106"/>
    </row>
    <row r="874" ht="12.0" customHeight="1">
      <c r="B874" s="106"/>
    </row>
    <row r="875" ht="12.0" customHeight="1">
      <c r="B875" s="106"/>
    </row>
    <row r="876" ht="12.0" customHeight="1">
      <c r="B876" s="106"/>
    </row>
    <row r="877" ht="12.0" customHeight="1">
      <c r="B877" s="106"/>
    </row>
    <row r="878" ht="12.0" customHeight="1">
      <c r="B878" s="106"/>
    </row>
    <row r="879" ht="12.0" customHeight="1">
      <c r="B879" s="106"/>
    </row>
    <row r="880" ht="12.0" customHeight="1">
      <c r="B880" s="106"/>
    </row>
    <row r="881" ht="12.0" customHeight="1">
      <c r="B881" s="106"/>
    </row>
    <row r="882" ht="12.0" customHeight="1">
      <c r="B882" s="106"/>
    </row>
    <row r="883" ht="12.0" customHeight="1">
      <c r="B883" s="106"/>
    </row>
    <row r="884" ht="12.0" customHeight="1">
      <c r="B884" s="106"/>
    </row>
    <row r="885" ht="12.0" customHeight="1">
      <c r="B885" s="106"/>
    </row>
    <row r="886" ht="12.0" customHeight="1">
      <c r="B886" s="106"/>
    </row>
    <row r="887" ht="12.0" customHeight="1">
      <c r="B887" s="106"/>
    </row>
    <row r="888" ht="12.0" customHeight="1">
      <c r="B888" s="106"/>
    </row>
    <row r="889" ht="12.0" customHeight="1">
      <c r="B889" s="106"/>
    </row>
    <row r="890" ht="12.0" customHeight="1">
      <c r="B890" s="106"/>
    </row>
    <row r="891" ht="12.0" customHeight="1">
      <c r="B891" s="106"/>
    </row>
    <row r="892" ht="12.0" customHeight="1">
      <c r="B892" s="106"/>
    </row>
    <row r="893" ht="12.0" customHeight="1">
      <c r="B893" s="106"/>
    </row>
    <row r="894" ht="12.0" customHeight="1">
      <c r="B894" s="106"/>
    </row>
    <row r="895" ht="12.0" customHeight="1">
      <c r="B895" s="106"/>
    </row>
    <row r="896" ht="12.0" customHeight="1">
      <c r="B896" s="106"/>
    </row>
    <row r="897" ht="12.0" customHeight="1">
      <c r="B897" s="106"/>
    </row>
    <row r="898" ht="12.0" customHeight="1">
      <c r="B898" s="106"/>
    </row>
    <row r="899" ht="12.0" customHeight="1">
      <c r="B899" s="106"/>
    </row>
    <row r="900" ht="12.0" customHeight="1">
      <c r="B900" s="106"/>
    </row>
    <row r="901" ht="12.0" customHeight="1">
      <c r="B901" s="106"/>
    </row>
    <row r="902" ht="12.0" customHeight="1">
      <c r="B902" s="106"/>
    </row>
    <row r="903" ht="12.0" customHeight="1">
      <c r="B903" s="106"/>
    </row>
    <row r="904" ht="12.0" customHeight="1">
      <c r="B904" s="106"/>
    </row>
    <row r="905" ht="12.0" customHeight="1">
      <c r="B905" s="106"/>
    </row>
    <row r="906" ht="12.0" customHeight="1">
      <c r="B906" s="106"/>
    </row>
    <row r="907" ht="12.0" customHeight="1">
      <c r="B907" s="106"/>
    </row>
    <row r="908" ht="12.0" customHeight="1">
      <c r="B908" s="106"/>
    </row>
    <row r="909" ht="12.0" customHeight="1">
      <c r="B909" s="106"/>
    </row>
    <row r="910" ht="12.0" customHeight="1">
      <c r="B910" s="106"/>
    </row>
    <row r="911" ht="12.0" customHeight="1">
      <c r="B911" s="106"/>
    </row>
    <row r="912" ht="12.0" customHeight="1">
      <c r="B912" s="106"/>
    </row>
    <row r="913" ht="12.0" customHeight="1">
      <c r="B913" s="106"/>
    </row>
    <row r="914" ht="12.0" customHeight="1">
      <c r="B914" s="106"/>
    </row>
    <row r="915" ht="12.0" customHeight="1">
      <c r="B915" s="106"/>
    </row>
    <row r="916" ht="12.0" customHeight="1">
      <c r="B916" s="106"/>
    </row>
    <row r="917" ht="12.0" customHeight="1">
      <c r="B917" s="106"/>
    </row>
    <row r="918" ht="12.0" customHeight="1">
      <c r="B918" s="106"/>
    </row>
    <row r="919" ht="12.0" customHeight="1">
      <c r="B919" s="106"/>
    </row>
    <row r="920" ht="12.0" customHeight="1">
      <c r="B920" s="106"/>
    </row>
    <row r="921" ht="12.0" customHeight="1">
      <c r="B921" s="106"/>
    </row>
    <row r="922" ht="12.0" customHeight="1">
      <c r="B922" s="106"/>
    </row>
    <row r="923" ht="12.0" customHeight="1">
      <c r="B923" s="106"/>
    </row>
    <row r="924" ht="12.0" customHeight="1">
      <c r="B924" s="106"/>
    </row>
    <row r="925" ht="12.0" customHeight="1">
      <c r="B925" s="106"/>
    </row>
    <row r="926" ht="12.0" customHeight="1">
      <c r="B926" s="106"/>
    </row>
    <row r="927" ht="12.0" customHeight="1">
      <c r="B927" s="106"/>
    </row>
    <row r="928" ht="12.0" customHeight="1">
      <c r="B928" s="106"/>
    </row>
    <row r="929" ht="12.0" customHeight="1">
      <c r="B929" s="106"/>
    </row>
    <row r="930" ht="12.0" customHeight="1">
      <c r="B930" s="106"/>
    </row>
    <row r="931" ht="12.0" customHeight="1">
      <c r="B931" s="106"/>
    </row>
    <row r="932" ht="12.0" customHeight="1">
      <c r="B932" s="106"/>
    </row>
    <row r="933" ht="12.0" customHeight="1">
      <c r="B933" s="106"/>
    </row>
    <row r="934" ht="12.0" customHeight="1">
      <c r="B934" s="106"/>
    </row>
    <row r="935" ht="12.0" customHeight="1">
      <c r="B935" s="106"/>
    </row>
    <row r="936" ht="12.0" customHeight="1">
      <c r="B936" s="106"/>
    </row>
    <row r="937" ht="12.0" customHeight="1">
      <c r="B937" s="106"/>
    </row>
    <row r="938" ht="12.0" customHeight="1">
      <c r="B938" s="106"/>
    </row>
    <row r="939" ht="12.0" customHeight="1">
      <c r="B939" s="106"/>
    </row>
    <row r="940" ht="12.0" customHeight="1">
      <c r="B940" s="106"/>
    </row>
    <row r="941" ht="12.0" customHeight="1">
      <c r="B941" s="106"/>
    </row>
    <row r="942" ht="12.0" customHeight="1">
      <c r="B942" s="106"/>
    </row>
    <row r="943" ht="12.0" customHeight="1">
      <c r="B943" s="106"/>
    </row>
    <row r="944" ht="12.0" customHeight="1">
      <c r="B944" s="106"/>
    </row>
    <row r="945" ht="12.0" customHeight="1">
      <c r="B945" s="106"/>
    </row>
    <row r="946" ht="12.0" customHeight="1">
      <c r="B946" s="106"/>
    </row>
    <row r="947" ht="12.0" customHeight="1">
      <c r="B947" s="106"/>
    </row>
    <row r="948" ht="12.0" customHeight="1">
      <c r="B948" s="106"/>
    </row>
    <row r="949" ht="12.0" customHeight="1">
      <c r="B949" s="106"/>
    </row>
    <row r="950" ht="12.0" customHeight="1">
      <c r="B950" s="106"/>
    </row>
    <row r="951" ht="12.0" customHeight="1">
      <c r="B951" s="106"/>
    </row>
    <row r="952" ht="12.0" customHeight="1">
      <c r="B952" s="106"/>
    </row>
    <row r="953" ht="12.0" customHeight="1">
      <c r="B953" s="106"/>
    </row>
    <row r="954" ht="12.0" customHeight="1">
      <c r="B954" s="106"/>
    </row>
    <row r="955" ht="12.0" customHeight="1">
      <c r="B955" s="106"/>
    </row>
    <row r="956" ht="12.0" customHeight="1">
      <c r="B956" s="106"/>
    </row>
    <row r="957" ht="12.0" customHeight="1">
      <c r="B957" s="106"/>
    </row>
    <row r="958" ht="12.0" customHeight="1">
      <c r="B958" s="106"/>
    </row>
    <row r="959" ht="12.0" customHeight="1">
      <c r="B959" s="106"/>
    </row>
    <row r="960" ht="12.0" customHeight="1">
      <c r="B960" s="106"/>
    </row>
    <row r="961" ht="12.0" customHeight="1">
      <c r="B961" s="106"/>
    </row>
    <row r="962" ht="12.0" customHeight="1">
      <c r="B962" s="106"/>
    </row>
    <row r="963" ht="12.0" customHeight="1">
      <c r="B963" s="106"/>
    </row>
    <row r="964" ht="12.0" customHeight="1">
      <c r="B964" s="106"/>
    </row>
    <row r="965" ht="12.0" customHeight="1">
      <c r="B965" s="106"/>
    </row>
    <row r="966" ht="12.0" customHeight="1">
      <c r="B966" s="106"/>
    </row>
    <row r="967" ht="12.0" customHeight="1">
      <c r="B967" s="106"/>
    </row>
    <row r="968" ht="12.0" customHeight="1">
      <c r="B968" s="106"/>
    </row>
    <row r="969" ht="12.0" customHeight="1">
      <c r="B969" s="106"/>
    </row>
    <row r="970" ht="12.0" customHeight="1">
      <c r="B970" s="106"/>
    </row>
    <row r="971" ht="12.0" customHeight="1">
      <c r="B971" s="106"/>
    </row>
    <row r="972" ht="12.0" customHeight="1">
      <c r="B972" s="106"/>
    </row>
    <row r="973" ht="12.0" customHeight="1">
      <c r="B973" s="106"/>
    </row>
    <row r="974" ht="12.0" customHeight="1">
      <c r="B974" s="106"/>
    </row>
    <row r="975" ht="12.0" customHeight="1">
      <c r="B975" s="106"/>
    </row>
    <row r="976" ht="12.0" customHeight="1">
      <c r="B976" s="106"/>
    </row>
    <row r="977" ht="12.0" customHeight="1">
      <c r="B977" s="106"/>
    </row>
    <row r="978" ht="12.0" customHeight="1">
      <c r="B978" s="106"/>
    </row>
    <row r="979" ht="12.0" customHeight="1">
      <c r="B979" s="106"/>
    </row>
    <row r="980" ht="12.0" customHeight="1">
      <c r="B980" s="106"/>
    </row>
    <row r="981" ht="12.0" customHeight="1">
      <c r="B981" s="106"/>
    </row>
    <row r="982" ht="12.0" customHeight="1">
      <c r="B982" s="106"/>
    </row>
    <row r="983" ht="12.0" customHeight="1">
      <c r="B983" s="106"/>
    </row>
    <row r="984" ht="12.0" customHeight="1">
      <c r="B984" s="106"/>
    </row>
    <row r="985" ht="12.0" customHeight="1">
      <c r="B985" s="106"/>
    </row>
    <row r="986" ht="12.0" customHeight="1">
      <c r="B986" s="106"/>
    </row>
    <row r="987" ht="12.0" customHeight="1">
      <c r="B987" s="106"/>
    </row>
    <row r="988" ht="12.0" customHeight="1">
      <c r="B988" s="106"/>
    </row>
    <row r="989" ht="12.0" customHeight="1">
      <c r="B989" s="106"/>
    </row>
    <row r="990" ht="12.0" customHeight="1">
      <c r="B990" s="106"/>
    </row>
    <row r="991" ht="12.0" customHeight="1">
      <c r="B991" s="106"/>
    </row>
    <row r="992" ht="12.0" customHeight="1">
      <c r="B992" s="106"/>
    </row>
    <row r="993" ht="12.0" customHeight="1">
      <c r="B993" s="106"/>
    </row>
    <row r="994" ht="12.0" customHeight="1">
      <c r="B994" s="106"/>
    </row>
    <row r="995" ht="12.0" customHeight="1">
      <c r="B995" s="106"/>
    </row>
    <row r="996" ht="12.0" customHeight="1">
      <c r="B996" s="106"/>
    </row>
    <row r="997" ht="12.0" customHeight="1">
      <c r="B997" s="106"/>
    </row>
    <row r="998" ht="12.0" customHeight="1">
      <c r="B998" s="106"/>
    </row>
    <row r="999" ht="12.0" customHeight="1">
      <c r="B999" s="106"/>
    </row>
    <row r="1000" ht="12.0" customHeight="1">
      <c r="B1000" s="106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