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tYgAs69XwQpSioDcGiG9Ftw2Ya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2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3">
      <text>
        <t xml:space="preserve">======
ID#AAAALuX-Qog
Arne H. Pedersen    (2021-03-23 08:59:19)
Navn, klubb, dommer grad</t>
      </text>
    </comment>
    <comment authorId="0" ref="I26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4">
      <text>
        <t xml:space="preserve">======
ID#AAAALuX-QnU
Arne H. Pedersen    (2021-03-23 08:59:19)
Navn, klubb, dommer grad</t>
      </text>
    </comment>
    <comment authorId="0" ref="C30">
      <text>
        <t xml:space="preserve">======
ID#AAAALuX-QnY
Arne H. Pedersen    (2021-03-23 08:59:19)
Navn, klubb, dommer grad</t>
      </text>
    </comment>
    <comment authorId="0" ref="I23">
      <text>
        <t xml:space="preserve">======
ID#AAAALuX-QnQ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glnT5G1f2ZRLgmPuFfgViiF0+wk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7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8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30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C27">
      <text>
        <t xml:space="preserve">======
ID#AAAALuX-Qno
Arne H. Pedersen    (2021-03-23 08:59:19)
Navn, klubb, dommer grad</t>
      </text>
    </comment>
    <comment authorId="0" ref="C36">
      <text>
        <t xml:space="preserve">======
ID#AAAALuX-Qnk
Arne H. Pedersen    (2021-03-23 08:59:19)
Navn, klubb, dommer grad</t>
      </text>
    </comment>
    <comment authorId="0" ref="U7">
      <text>
        <t xml:space="preserve">======
ID#AAAALuX-QnM
SLB    (2021-03-23 08:59:19)
Denne kononnen printes ikke</t>
      </text>
    </comment>
    <comment authorId="0" ref="C34">
      <text>
        <t xml:space="preserve">======
ID#AAAALuX-QnI
Arne H. Pedersen    (2021-03-23 08:59:19)
Navn, klubb, dommer grad</t>
      </text>
    </comment>
    <comment authorId="0" ref="P7">
      <text>
        <t xml:space="preserve">======
ID#AAAALuX-QnA
SLB    (2021-03-23 08:59:19)
Automatisk, ikke skriv I dette feltet</t>
      </text>
    </comment>
  </commentList>
  <extLst>
    <ext uri="GoogleSheetsCustomDataVersion1">
      <go:sheetsCustomData xmlns:go="http://customooxmlschemas.google.com/" r:id="rId1" roundtripDataSignature="AMtx7mjDyNNooj8NIh0Rjop/UDG4uyEdYw=="/>
    </ext>
  </extLst>
</comments>
</file>

<file path=xl/sharedStrings.xml><?xml version="1.0" encoding="utf-8"?>
<sst xmlns="http://schemas.openxmlformats.org/spreadsheetml/2006/main" count="148" uniqueCount="68">
  <si>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</si>
  <si>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</si>
  <si>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</si>
  <si>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</si>
  <si>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</si>
  <si>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</si>
  <si>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</si>
  <si>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</si>
  <si>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</si>
  <si>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</si>
  <si>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</si>
  <si>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</si>
  <si>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</si>
  <si>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</si>
  <si>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</si>
  <si>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</si>
  <si>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</si>
  <si>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</si>
  <si>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</si>
  <si>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</si>
  <si>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</si>
  <si>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</si>
  <si>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</si>
  <si>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</si>
  <si>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</si>
  <si>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</si>
  <si>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</si>
  <si>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</si>
  <si>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</si>
  <si>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</si>
  <si>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</si>
  <si>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</si>
  <si>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</si>
  <si>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</si>
  <si>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</si>
  <si>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</si>
  <si>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</si>
  <si>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</si>
  <si>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</si>
  <si>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</si>
  <si>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87+</t>
  </si>
  <si>
    <t>SK</t>
  </si>
  <si>
    <t>Maren Matsson</t>
  </si>
  <si>
    <t>73.0</t>
  </si>
  <si>
    <t>SM</t>
  </si>
  <si>
    <t>Simen Nerkvern</t>
  </si>
  <si>
    <t xml:space="preserve"> </t>
  </si>
  <si>
    <t>81.0</t>
  </si>
  <si>
    <t>Christian Lysenstøen</t>
  </si>
  <si>
    <t>Stevnets leder:</t>
  </si>
  <si>
    <t>Johan Thonerud SA - F</t>
  </si>
  <si>
    <t xml:space="preserve">Dommere:                                  </t>
  </si>
  <si>
    <t>Bjørn Thore Olsen SA - F</t>
  </si>
  <si>
    <t>Christian Lysenstøen SA - F</t>
  </si>
  <si>
    <t>Jury:</t>
  </si>
  <si>
    <t>Krister Thonerud SA -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</si>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</sst>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0" xfId="0" applyAlignment="1" applyBorder="1" applyFont="1">
      <alignment horizontal="lef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1" numFmtId="1" xfId="0" applyAlignment="1" applyFont="1" applyNumberFormat="1">
      <alignment vertical="center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44780.0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135.93</v>
      </c>
      <c r="C9" s="42" t="s">
        <v>41</v>
      </c>
      <c r="D9" s="43">
        <v>34156.0</v>
      </c>
      <c r="E9" s="44"/>
      <c r="F9" s="45" t="s">
        <v>42</v>
      </c>
      <c r="G9" s="45" t="s">
        <v>5</v>
      </c>
      <c r="H9" s="46">
        <v>63.0</v>
      </c>
      <c r="I9" s="47">
        <v>-65.0</v>
      </c>
      <c r="J9" s="48">
        <v>65.0</v>
      </c>
      <c r="K9" s="49">
        <v>80.0</v>
      </c>
      <c r="L9" s="50">
        <v>82.0</v>
      </c>
      <c r="M9" s="50">
        <v>-84.0</v>
      </c>
      <c r="N9" s="51">
        <f t="shared" ref="N9:N20" si="1">IF(MAX(H9:J9)&lt;0,0,TRUNC(MAX(H9:J9)/1)*1)</f>
        <v>65</v>
      </c>
      <c r="O9" s="51">
        <f t="shared" ref="O9:O20" si="2">IF(MAX(K9:M9)&lt;0,0,TRUNC(MAX(K9:M9)/1)*1)</f>
        <v>82</v>
      </c>
      <c r="P9" s="51">
        <f t="shared" ref="P9:P20" si="3">IF(N9=0,0,IF(O9=0,0,SUM(N9:O9)))</f>
        <v>147</v>
      </c>
      <c r="Q9" s="52">
        <f t="shared" ref="Q9:Q20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147.7533844</v>
      </c>
      <c r="R9" s="53" t="str">
        <f t="shared" ref="R9:R20" si="5">IF(Y9=1,Q9*AB9,"")</f>
        <v/>
      </c>
      <c r="S9" s="54"/>
      <c r="T9" s="55"/>
      <c r="U9" s="56">
        <f t="shared" ref="U9:U20" si="6">IF(P9="","",IF(B9="","",IF((W9="k"),IF(B9&gt;153.655,1,IF(B9&lt;28,10^(0.783497476*LOG10(28/153.655)^2),10^(0.783497476*LOG10(B9/153.655)^2))),IF(B9&gt;175.508,1,IF(B9&lt;32,10^(0.75194503*LOG10(32/175.508)^2),10^(0.75194503*LOG10(B9/175.508)^2))))))</f>
        <v>1.005125064</v>
      </c>
      <c r="V9" s="57">
        <f>R5</f>
        <v>44780</v>
      </c>
      <c r="W9" s="1" t="str">
        <f t="shared" ref="W9:W20" si="7">IF(ISNUMBER(FIND("M",C9)),"m",IF(ISNUMBER(FIND("K",C9)),"k"))</f>
        <v>k</v>
      </c>
      <c r="X9" s="58">
        <f t="shared" ref="X9:X20" si="8">IF(OR(D9="",V9=""),0,(YEAR(V9)-YEAR(D9)))</f>
        <v>29</v>
      </c>
      <c r="Y9" s="59">
        <f t="shared" ref="Y9:Y20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0" si="10">IF(W9="m",Z9,IF(W9="k",AA9,""))</f>
        <v>0</v>
      </c>
    </row>
    <row r="10" ht="19.5" customHeight="1">
      <c r="A10" s="40" t="s">
        <v>43</v>
      </c>
      <c r="B10" s="41">
        <v>67.43</v>
      </c>
      <c r="C10" s="42" t="s">
        <v>44</v>
      </c>
      <c r="D10" s="43">
        <v>37192.0</v>
      </c>
      <c r="E10" s="44"/>
      <c r="F10" s="62" t="s">
        <v>45</v>
      </c>
      <c r="G10" s="45" t="s">
        <v>5</v>
      </c>
      <c r="H10" s="46">
        <v>65.0</v>
      </c>
      <c r="I10" s="47">
        <v>-68.0</v>
      </c>
      <c r="J10" s="48">
        <v>68.0</v>
      </c>
      <c r="K10" s="49">
        <v>85.0</v>
      </c>
      <c r="L10" s="50">
        <v>-90.0</v>
      </c>
      <c r="M10" s="50">
        <v>90.0</v>
      </c>
      <c r="N10" s="51">
        <f t="shared" si="1"/>
        <v>68</v>
      </c>
      <c r="O10" s="51">
        <f t="shared" si="2"/>
        <v>90</v>
      </c>
      <c r="P10" s="51">
        <f t="shared" si="3"/>
        <v>158</v>
      </c>
      <c r="Q10" s="53">
        <f t="shared" si="4"/>
        <v>213.0286049</v>
      </c>
      <c r="R10" s="53" t="str">
        <f t="shared" si="5"/>
        <v/>
      </c>
      <c r="S10" s="63"/>
      <c r="T10" s="64" t="s">
        <v>46</v>
      </c>
      <c r="U10" s="56">
        <f t="shared" si="6"/>
        <v>1.34828231</v>
      </c>
      <c r="V10" s="57">
        <f>R5</f>
        <v>44780</v>
      </c>
      <c r="W10" s="1" t="str">
        <f t="shared" si="7"/>
        <v>m</v>
      </c>
      <c r="X10" s="58">
        <f t="shared" si="8"/>
        <v>21</v>
      </c>
      <c r="Y10" s="59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 t="s">
        <v>47</v>
      </c>
      <c r="B11" s="41">
        <v>76.91</v>
      </c>
      <c r="C11" s="42" t="s">
        <v>44</v>
      </c>
      <c r="D11" s="43">
        <v>34156.0</v>
      </c>
      <c r="E11" s="44"/>
      <c r="F11" s="62" t="s">
        <v>48</v>
      </c>
      <c r="G11" s="45" t="s">
        <v>5</v>
      </c>
      <c r="H11" s="46">
        <v>-80.0</v>
      </c>
      <c r="I11" s="47">
        <v>80.0</v>
      </c>
      <c r="J11" s="48">
        <v>-84.0</v>
      </c>
      <c r="K11" s="49">
        <v>100.0</v>
      </c>
      <c r="L11" s="50">
        <v>-106.0</v>
      </c>
      <c r="M11" s="50">
        <v>-106.0</v>
      </c>
      <c r="N11" s="51">
        <f t="shared" si="1"/>
        <v>80</v>
      </c>
      <c r="O11" s="51">
        <f t="shared" si="2"/>
        <v>100</v>
      </c>
      <c r="P11" s="51">
        <f t="shared" si="3"/>
        <v>180</v>
      </c>
      <c r="Q11" s="53">
        <f t="shared" si="4"/>
        <v>224.8091453</v>
      </c>
      <c r="R11" s="53" t="str">
        <f t="shared" si="5"/>
        <v/>
      </c>
      <c r="S11" s="63"/>
      <c r="T11" s="64"/>
      <c r="U11" s="56">
        <f t="shared" si="6"/>
        <v>1.248939696</v>
      </c>
      <c r="V11" s="57">
        <f>R5</f>
        <v>44780</v>
      </c>
      <c r="W11" s="1" t="str">
        <f t="shared" si="7"/>
        <v>m</v>
      </c>
      <c r="X11" s="58">
        <f t="shared" si="8"/>
        <v>29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/>
      <c r="B12" s="41"/>
      <c r="C12" s="42"/>
      <c r="D12" s="43"/>
      <c r="E12" s="44"/>
      <c r="F12" s="62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/>
      <c r="U12" s="56" t="str">
        <f t="shared" si="6"/>
        <v/>
      </c>
      <c r="V12" s="57">
        <f>R5</f>
        <v>44780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/>
      <c r="B13" s="41"/>
      <c r="C13" s="42"/>
      <c r="D13" s="43"/>
      <c r="E13" s="44"/>
      <c r="F13" s="62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/>
      <c r="U13" s="56" t="str">
        <f t="shared" si="6"/>
        <v/>
      </c>
      <c r="V13" s="57">
        <f>R5</f>
        <v>44780</v>
      </c>
      <c r="W13" s="1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40"/>
      <c r="B14" s="41"/>
      <c r="C14" s="42"/>
      <c r="D14" s="43"/>
      <c r="E14" s="44"/>
      <c r="F14" s="62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46</v>
      </c>
      <c r="U14" s="56" t="str">
        <f t="shared" si="6"/>
        <v/>
      </c>
      <c r="V14" s="57">
        <f>R5</f>
        <v>44780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40"/>
      <c r="B15" s="41"/>
      <c r="C15" s="42"/>
      <c r="D15" s="43"/>
      <c r="E15" s="44"/>
      <c r="F15" s="62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44780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40"/>
      <c r="B16" s="41"/>
      <c r="C16" s="42"/>
      <c r="D16" s="43"/>
      <c r="E16" s="44"/>
      <c r="F16" s="62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44780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40"/>
      <c r="B17" s="41"/>
      <c r="C17" s="42"/>
      <c r="D17" s="43"/>
      <c r="E17" s="44"/>
      <c r="F17" s="62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44780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40"/>
      <c r="B18" s="41"/>
      <c r="C18" s="42"/>
      <c r="D18" s="43"/>
      <c r="E18" s="44"/>
      <c r="F18" s="62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/>
      <c r="U18" s="56" t="str">
        <f t="shared" si="6"/>
        <v/>
      </c>
      <c r="V18" s="57">
        <f>R5</f>
        <v>44780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40"/>
      <c r="B19" s="41"/>
      <c r="C19" s="42"/>
      <c r="D19" s="43"/>
      <c r="E19" s="44"/>
      <c r="F19" s="62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44780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40"/>
      <c r="B20" s="41"/>
      <c r="C20" s="42"/>
      <c r="D20" s="43"/>
      <c r="E20" s="44"/>
      <c r="F20" s="62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65">
        <f t="shared" si="3"/>
        <v>0</v>
      </c>
      <c r="Q20" s="66" t="str">
        <f t="shared" si="4"/>
        <v/>
      </c>
      <c r="R20" s="53" t="str">
        <f t="shared" si="5"/>
        <v/>
      </c>
      <c r="S20" s="67"/>
      <c r="T20" s="68"/>
      <c r="U20" s="56" t="str">
        <f t="shared" si="6"/>
        <v/>
      </c>
      <c r="V20" s="57">
        <f>R5</f>
        <v>44780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9.0" customHeight="1">
      <c r="A21" s="69"/>
      <c r="B21" s="70"/>
      <c r="C21" s="71"/>
      <c r="D21" s="72"/>
      <c r="E21" s="72"/>
      <c r="F21" s="69"/>
      <c r="G21" s="69"/>
      <c r="H21" s="73"/>
      <c r="I21" s="74"/>
      <c r="J21" s="73"/>
      <c r="K21" s="73" t="s">
        <v>46</v>
      </c>
      <c r="L21" s="73"/>
      <c r="M21" s="73"/>
      <c r="N21" s="71"/>
      <c r="O21" s="71"/>
      <c r="P21" s="71"/>
      <c r="Q21" s="75"/>
      <c r="R21" s="75"/>
      <c r="S21" s="75"/>
      <c r="T21" s="76"/>
      <c r="U21" s="77"/>
      <c r="V21" s="1"/>
      <c r="W21" s="78"/>
      <c r="X21" s="58">
        <f>(YEAR(V21)-YEAR(D21))</f>
        <v>0</v>
      </c>
      <c r="Y21" s="59">
        <f>IF(X22&gt;34,1,0)</f>
        <v>0</v>
      </c>
      <c r="Z21" s="79"/>
      <c r="AA21" s="77"/>
      <c r="AB21" s="77"/>
    </row>
    <row r="22" ht="12.75" customHeight="1">
      <c r="A22" s="1"/>
      <c r="B22" s="1"/>
      <c r="C22" s="2"/>
      <c r="D22" s="1"/>
      <c r="E22" s="1"/>
      <c r="F22" s="8"/>
      <c r="G22" s="8"/>
      <c r="H22" s="10"/>
      <c r="I22" s="8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/>
      <c r="V22" s="5"/>
      <c r="W22" s="5"/>
      <c r="X22" s="5"/>
      <c r="Y22" s="1"/>
      <c r="Z22" s="5"/>
      <c r="AA22" s="81"/>
      <c r="AB22" s="81"/>
    </row>
    <row r="23" ht="12.75" customHeight="1">
      <c r="A23" s="82" t="s">
        <v>49</v>
      </c>
      <c r="C23" s="17" t="s">
        <v>50</v>
      </c>
      <c r="G23" s="83" t="s">
        <v>51</v>
      </c>
      <c r="H23" s="17">
        <v>1.0</v>
      </c>
      <c r="I23" s="84" t="s">
        <v>52</v>
      </c>
      <c r="U23" s="17"/>
      <c r="V23" s="17"/>
      <c r="W23" s="17"/>
      <c r="X23" s="17"/>
      <c r="Y23" s="1"/>
      <c r="Z23" s="17"/>
      <c r="AA23" s="18"/>
      <c r="AB23" s="18"/>
    </row>
    <row r="24" ht="12.75" customHeight="1">
      <c r="A24" s="17"/>
      <c r="C24" s="17" t="s">
        <v>46</v>
      </c>
      <c r="G24" s="85" t="s">
        <v>46</v>
      </c>
      <c r="H24" s="17">
        <v>2.0</v>
      </c>
      <c r="I24" s="17" t="s">
        <v>53</v>
      </c>
      <c r="U24" s="17"/>
      <c r="V24" s="17"/>
      <c r="W24" s="17"/>
      <c r="X24" s="17"/>
      <c r="Y24" s="17"/>
      <c r="Z24" s="17"/>
      <c r="AA24" s="18"/>
      <c r="AB24" s="18"/>
    </row>
    <row r="25" ht="12.75" customHeight="1">
      <c r="A25" s="82" t="s">
        <v>54</v>
      </c>
      <c r="C25" s="17"/>
      <c r="G25" s="86"/>
      <c r="H25" s="17">
        <v>3.0</v>
      </c>
      <c r="I25" s="17" t="s">
        <v>50</v>
      </c>
      <c r="U25" s="17"/>
      <c r="V25" s="17"/>
      <c r="W25" s="17"/>
      <c r="X25" s="17"/>
      <c r="Y25" s="17"/>
      <c r="Z25" s="17"/>
      <c r="AA25" s="18"/>
      <c r="AB25" s="18"/>
    </row>
    <row r="26" ht="12.75" customHeight="1">
      <c r="A26" s="17"/>
      <c r="C26" s="17"/>
      <c r="G26" s="86"/>
      <c r="H26" s="17"/>
      <c r="I26" s="17" t="s">
        <v>55</v>
      </c>
      <c r="U26" s="17"/>
      <c r="V26" s="17"/>
      <c r="W26" s="17" t="s">
        <v>46</v>
      </c>
      <c r="X26" s="17"/>
      <c r="Y26" s="17"/>
      <c r="Z26" s="17"/>
      <c r="AA26" s="18"/>
      <c r="AB26" s="18"/>
    </row>
    <row r="27" ht="12.75" customHeight="1">
      <c r="A27" s="17"/>
      <c r="C27" s="17"/>
      <c r="G27" s="86"/>
      <c r="H27" s="17"/>
      <c r="I27" s="17"/>
      <c r="J27" s="87"/>
      <c r="K27" s="87"/>
      <c r="L27" s="87"/>
      <c r="M27" s="87"/>
      <c r="N27" s="87"/>
      <c r="O27" s="87"/>
      <c r="P27" s="87"/>
      <c r="Q27" s="88"/>
      <c r="R27" s="88"/>
      <c r="S27" s="88"/>
      <c r="T27" s="88"/>
      <c r="U27" s="17"/>
      <c r="V27" s="17"/>
      <c r="W27" s="17"/>
      <c r="X27" s="17"/>
      <c r="Y27" s="17"/>
      <c r="Z27" s="17"/>
      <c r="AA27" s="18"/>
      <c r="AB27" s="18"/>
    </row>
    <row r="28" ht="12.75" customHeight="1">
      <c r="A28" s="17"/>
      <c r="C28" s="17"/>
      <c r="D28" s="17"/>
      <c r="E28" s="17"/>
      <c r="F28" s="17"/>
      <c r="G28" s="89" t="s">
        <v>56</v>
      </c>
      <c r="H28" s="17"/>
      <c r="U28" s="5"/>
      <c r="V28" s="5"/>
      <c r="W28" s="5"/>
      <c r="X28" s="5"/>
      <c r="Y28" s="5"/>
      <c r="Z28" s="5"/>
      <c r="AA28" s="6"/>
      <c r="AB28" s="6"/>
    </row>
    <row r="29" ht="12.75" customHeight="1">
      <c r="A29" s="1"/>
      <c r="B29" s="1"/>
      <c r="C29" s="90"/>
      <c r="D29" s="6"/>
      <c r="E29" s="6"/>
      <c r="F29" s="5"/>
      <c r="G29" s="89" t="s">
        <v>57</v>
      </c>
      <c r="H29" s="17"/>
      <c r="U29" s="5"/>
      <c r="V29" s="5"/>
      <c r="W29" s="5"/>
      <c r="X29" s="5"/>
      <c r="Y29" s="5"/>
      <c r="Z29" s="5"/>
      <c r="AA29" s="6"/>
      <c r="AB29" s="6"/>
    </row>
    <row r="30" ht="12.75" customHeight="1">
      <c r="A30" s="82" t="s">
        <v>58</v>
      </c>
      <c r="C30" s="17" t="s">
        <v>50</v>
      </c>
      <c r="G30" s="89" t="s">
        <v>59</v>
      </c>
      <c r="H30" s="17"/>
      <c r="U30" s="5"/>
      <c r="V30" s="5"/>
      <c r="W30" s="5"/>
      <c r="X30" s="5"/>
      <c r="Y30" s="5"/>
      <c r="Z30" s="5"/>
      <c r="AA30" s="6"/>
      <c r="AB30" s="6"/>
    </row>
    <row r="31" ht="12.75" customHeight="1">
      <c r="A31" s="1"/>
      <c r="B31" s="1"/>
      <c r="C31" s="17"/>
      <c r="G31" s="86"/>
      <c r="H31" s="17"/>
      <c r="I31" s="91"/>
      <c r="J31" s="1"/>
      <c r="K31" s="1"/>
      <c r="L31" s="1"/>
      <c r="M31" s="1"/>
      <c r="N31" s="1"/>
      <c r="O31" s="1"/>
      <c r="P31" s="1"/>
      <c r="Q31" s="4"/>
      <c r="R31" s="4"/>
      <c r="S31" s="4"/>
      <c r="T31" s="4"/>
      <c r="U31" s="5"/>
      <c r="V31" s="5"/>
      <c r="W31" s="5"/>
      <c r="X31" s="5"/>
      <c r="Y31" s="5"/>
      <c r="Z31" s="5"/>
      <c r="AA31" s="6"/>
      <c r="AB31" s="6"/>
    </row>
    <row r="32" ht="12.75" customHeight="1">
      <c r="A32" s="82" t="s">
        <v>60</v>
      </c>
      <c r="B32" s="92"/>
      <c r="C32" s="17"/>
      <c r="G32" s="89" t="s">
        <v>61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7"/>
      <c r="G33" s="86"/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2" t="s">
        <v>62</v>
      </c>
      <c r="B34" s="92"/>
      <c r="C34" s="93" t="s">
        <v>63</v>
      </c>
      <c r="D34" s="94"/>
      <c r="E34" s="94"/>
      <c r="F34" s="95"/>
      <c r="G34" s="5"/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93"/>
      <c r="D35" s="6"/>
      <c r="E35" s="6"/>
      <c r="F35" s="5"/>
      <c r="G35" s="5"/>
      <c r="H35" s="17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"/>
      <c r="B36" s="1"/>
      <c r="C36" s="96"/>
      <c r="D36" s="6"/>
      <c r="E36" s="6"/>
      <c r="F36" s="5"/>
      <c r="G36" s="5"/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2"/>
      <c r="D37" s="1"/>
      <c r="E37" s="1"/>
      <c r="F37" s="8"/>
      <c r="G37" s="8"/>
      <c r="H37" s="8"/>
      <c r="I37" s="9"/>
      <c r="J37" s="1"/>
      <c r="K37" s="1"/>
      <c r="L37" s="1"/>
      <c r="M37" s="1"/>
      <c r="N37" s="1"/>
      <c r="O37" s="1"/>
      <c r="P37" s="1"/>
      <c r="Q37" s="4"/>
      <c r="R37" s="4"/>
      <c r="S37" s="4"/>
      <c r="T37" s="4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"/>
      <c r="B38" s="1"/>
      <c r="C38" s="2"/>
      <c r="D38" s="1"/>
      <c r="E38" s="1"/>
      <c r="F38" s="8"/>
      <c r="G38" s="8"/>
      <c r="H38" s="1"/>
      <c r="I38" s="9"/>
      <c r="J38" s="1"/>
      <c r="K38" s="1"/>
      <c r="L38" s="1"/>
      <c r="M38" s="1"/>
      <c r="N38" s="1"/>
      <c r="O38" s="1"/>
      <c r="P38" s="1"/>
      <c r="Q38" s="4"/>
      <c r="R38" s="4"/>
      <c r="S38" s="4"/>
      <c r="T38" s="4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2"/>
      <c r="D39" s="1"/>
      <c r="E39" s="1"/>
      <c r="F39" s="8"/>
      <c r="G39" s="8"/>
      <c r="H39" s="1"/>
      <c r="I39" s="9"/>
      <c r="J39" s="1"/>
      <c r="K39" s="1"/>
      <c r="L39" s="1"/>
      <c r="M39" s="1"/>
      <c r="N39" s="1"/>
      <c r="O39" s="1"/>
      <c r="P39" s="1"/>
      <c r="Q39" s="4"/>
      <c r="R39" s="4"/>
      <c r="S39" s="4"/>
      <c r="T39" s="4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2"/>
      <c r="D40" s="1"/>
      <c r="E40" s="1"/>
      <c r="F40" s="8"/>
      <c r="G40" s="8"/>
      <c r="H40" s="1"/>
      <c r="I40" s="9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1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</sheetData>
  <mergeCells count="26">
    <mergeCell ref="C25:F25"/>
    <mergeCell ref="C26:F26"/>
    <mergeCell ref="C27:F27"/>
    <mergeCell ref="C30:F30"/>
    <mergeCell ref="C31:F31"/>
    <mergeCell ref="C32:F32"/>
    <mergeCell ref="C33:F33"/>
    <mergeCell ref="F1:P1"/>
    <mergeCell ref="F2:P2"/>
    <mergeCell ref="C5:F5"/>
    <mergeCell ref="H5:K5"/>
    <mergeCell ref="M5:P5"/>
    <mergeCell ref="C23:F23"/>
    <mergeCell ref="C24:F24"/>
    <mergeCell ref="H32:T32"/>
    <mergeCell ref="H33:T33"/>
    <mergeCell ref="H34:T34"/>
    <mergeCell ref="H35:T35"/>
    <mergeCell ref="H36:T36"/>
    <mergeCell ref="I23:T23"/>
    <mergeCell ref="I24:T24"/>
    <mergeCell ref="I25:T25"/>
    <mergeCell ref="I26:T26"/>
    <mergeCell ref="H28:T28"/>
    <mergeCell ref="H29:T29"/>
    <mergeCell ref="H30:T30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0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64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46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78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78" t="b">
        <f t="shared" si="7"/>
        <v>0</v>
      </c>
      <c r="X10" s="58">
        <f t="shared" si="8"/>
        <v>0</v>
      </c>
      <c r="Y10" s="97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40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78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46</v>
      </c>
      <c r="U12" s="56" t="str">
        <f t="shared" si="6"/>
        <v/>
      </c>
      <c r="V12" s="57" t="str">
        <f>R5</f>
        <v/>
      </c>
      <c r="W12" s="78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46</v>
      </c>
      <c r="U13" s="56" t="str">
        <f t="shared" si="6"/>
        <v/>
      </c>
      <c r="V13" s="57" t="str">
        <f>R5</f>
        <v/>
      </c>
      <c r="W13" s="78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40"/>
      <c r="B14" s="41"/>
      <c r="C14" s="42"/>
      <c r="D14" s="43"/>
      <c r="E14" s="44"/>
      <c r="F14" s="62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46</v>
      </c>
      <c r="U14" s="56" t="str">
        <f t="shared" si="6"/>
        <v/>
      </c>
      <c r="V14" s="57" t="str">
        <f>R5</f>
        <v/>
      </c>
      <c r="W14" s="78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40"/>
      <c r="B15" s="41"/>
      <c r="C15" s="42"/>
      <c r="D15" s="43"/>
      <c r="E15" s="44"/>
      <c r="F15" s="62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78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40"/>
      <c r="B16" s="41"/>
      <c r="C16" s="42"/>
      <c r="D16" s="43"/>
      <c r="E16" s="44"/>
      <c r="F16" s="62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78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40"/>
      <c r="B17" s="41"/>
      <c r="C17" s="42"/>
      <c r="D17" s="43"/>
      <c r="E17" s="44"/>
      <c r="F17" s="62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78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40"/>
      <c r="B18" s="41"/>
      <c r="C18" s="42"/>
      <c r="D18" s="43"/>
      <c r="E18" s="44"/>
      <c r="F18" s="62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46</v>
      </c>
      <c r="U18" s="56" t="str">
        <f t="shared" si="6"/>
        <v/>
      </c>
      <c r="V18" s="57" t="str">
        <f>R5</f>
        <v/>
      </c>
      <c r="W18" s="78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40"/>
      <c r="B19" s="41"/>
      <c r="C19" s="42"/>
      <c r="D19" s="43"/>
      <c r="E19" s="44"/>
      <c r="F19" s="62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78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40"/>
      <c r="B20" s="41"/>
      <c r="C20" s="42"/>
      <c r="D20" s="43"/>
      <c r="E20" s="44"/>
      <c r="F20" s="62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78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40"/>
      <c r="B21" s="41"/>
      <c r="C21" s="42"/>
      <c r="D21" s="43"/>
      <c r="E21" s="44"/>
      <c r="F21" s="62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78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40"/>
      <c r="B22" s="41"/>
      <c r="C22" s="42"/>
      <c r="D22" s="43"/>
      <c r="E22" s="44"/>
      <c r="F22" s="62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78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40"/>
      <c r="B23" s="41"/>
      <c r="C23" s="42"/>
      <c r="D23" s="43"/>
      <c r="E23" s="44"/>
      <c r="F23" s="62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78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40"/>
      <c r="B24" s="41"/>
      <c r="C24" s="42"/>
      <c r="D24" s="43"/>
      <c r="E24" s="44"/>
      <c r="F24" s="62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5">
        <f t="shared" si="3"/>
        <v>0</v>
      </c>
      <c r="Q24" s="66" t="str">
        <f t="shared" si="4"/>
        <v/>
      </c>
      <c r="R24" s="53" t="str">
        <f t="shared" si="5"/>
        <v/>
      </c>
      <c r="S24" s="67"/>
      <c r="T24" s="68"/>
      <c r="U24" s="56" t="str">
        <f t="shared" si="6"/>
        <v/>
      </c>
      <c r="V24" s="57" t="str">
        <f>R5</f>
        <v/>
      </c>
      <c r="W24" s="78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69"/>
      <c r="B25" s="70"/>
      <c r="C25" s="71"/>
      <c r="D25" s="72"/>
      <c r="E25" s="72"/>
      <c r="F25" s="69"/>
      <c r="G25" s="69"/>
      <c r="H25" s="73"/>
      <c r="I25" s="74"/>
      <c r="J25" s="73"/>
      <c r="K25" s="73" t="s">
        <v>46</v>
      </c>
      <c r="L25" s="73"/>
      <c r="M25" s="73"/>
      <c r="N25" s="71"/>
      <c r="O25" s="71"/>
      <c r="P25" s="71"/>
      <c r="Q25" s="75"/>
      <c r="R25" s="75"/>
      <c r="S25" s="75"/>
      <c r="T25" s="76"/>
      <c r="U25" s="77"/>
      <c r="V25" s="1"/>
      <c r="W25" s="78"/>
      <c r="X25" s="58">
        <f>(YEAR(V25)-YEAR(D25))</f>
        <v>0</v>
      </c>
      <c r="Y25" s="59">
        <f>IF(X26&gt;34,1,0)</f>
        <v>0</v>
      </c>
      <c r="Z25" s="79"/>
      <c r="AA25" s="77"/>
      <c r="AB25" s="77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1"/>
      <c r="AB26" s="81"/>
    </row>
    <row r="27" ht="12.75" customHeight="1">
      <c r="A27" s="82" t="s">
        <v>49</v>
      </c>
      <c r="C27" s="17"/>
      <c r="G27" s="83" t="s">
        <v>51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46</v>
      </c>
      <c r="G28" s="85" t="s">
        <v>46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2" t="s">
        <v>54</v>
      </c>
      <c r="C29" s="17"/>
      <c r="G29" s="86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6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</row>
    <row r="31" ht="12.75" customHeight="1">
      <c r="A31" s="17"/>
      <c r="C31" s="17"/>
      <c r="G31" s="86"/>
      <c r="H31" s="17"/>
      <c r="I31" s="17"/>
      <c r="J31" s="87"/>
      <c r="K31" s="87"/>
      <c r="L31" s="87"/>
      <c r="M31" s="87"/>
      <c r="N31" s="87"/>
      <c r="O31" s="87"/>
      <c r="P31" s="87"/>
      <c r="Q31" s="88"/>
      <c r="R31" s="88"/>
      <c r="S31" s="88"/>
      <c r="T31" s="88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89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0"/>
      <c r="D33" s="6"/>
      <c r="E33" s="6"/>
      <c r="F33" s="5"/>
      <c r="G33" s="89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2" t="s">
        <v>58</v>
      </c>
      <c r="C34" s="17"/>
      <c r="G34" s="89" t="s">
        <v>59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6"/>
      <c r="H35" s="17"/>
      <c r="I35" s="91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2" t="s">
        <v>60</v>
      </c>
      <c r="B36" s="92"/>
      <c r="C36" s="17"/>
      <c r="G36" s="89" t="s">
        <v>61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6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2" t="s">
        <v>62</v>
      </c>
      <c r="B38" s="92"/>
      <c r="C38" s="93" t="s">
        <v>63</v>
      </c>
      <c r="D38" s="94"/>
      <c r="E38" s="94"/>
      <c r="F38" s="95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3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6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8" t="s">
        <v>65</v>
      </c>
    </row>
    <row r="2" ht="12.75" customHeight="1">
      <c r="A2" s="99" t="s">
        <v>36</v>
      </c>
      <c r="B2" s="100" t="s">
        <v>66</v>
      </c>
      <c r="C2" s="101" t="s">
        <v>67</v>
      </c>
    </row>
    <row r="3" ht="12.75" customHeight="1">
      <c r="A3" s="102">
        <v>30.0</v>
      </c>
      <c r="B3" s="100">
        <v>1.0</v>
      </c>
      <c r="C3" s="99">
        <v>1.0</v>
      </c>
    </row>
    <row r="4" ht="12.75" customHeight="1">
      <c r="A4" s="102">
        <v>31.0</v>
      </c>
      <c r="B4" s="100">
        <v>1.016</v>
      </c>
      <c r="C4" s="100">
        <v>1.016</v>
      </c>
    </row>
    <row r="5" ht="12.75" customHeight="1">
      <c r="A5" s="102">
        <v>32.0</v>
      </c>
      <c r="B5" s="100">
        <v>1.031</v>
      </c>
      <c r="C5" s="100">
        <v>1.017</v>
      </c>
    </row>
    <row r="6" ht="12.75" customHeight="1">
      <c r="A6" s="102">
        <v>33.0</v>
      </c>
      <c r="B6" s="100">
        <v>1.046</v>
      </c>
      <c r="C6" s="100">
        <v>1.046</v>
      </c>
    </row>
    <row r="7" ht="12.75" customHeight="1">
      <c r="A7" s="102">
        <v>34.0</v>
      </c>
      <c r="B7" s="100">
        <v>1.059</v>
      </c>
      <c r="C7" s="100">
        <v>1.059</v>
      </c>
    </row>
    <row r="8" ht="12.75" customHeight="1">
      <c r="A8" s="102">
        <v>35.0</v>
      </c>
      <c r="B8" s="100">
        <v>1.072</v>
      </c>
      <c r="C8" s="100">
        <v>1.072</v>
      </c>
    </row>
    <row r="9" ht="12.75" customHeight="1">
      <c r="A9" s="102">
        <v>36.0</v>
      </c>
      <c r="B9" s="100">
        <v>1.083</v>
      </c>
      <c r="C9" s="100">
        <v>1.084</v>
      </c>
    </row>
    <row r="10" ht="12.75" customHeight="1">
      <c r="A10" s="102">
        <v>37.0</v>
      </c>
      <c r="B10" s="100">
        <v>1.096</v>
      </c>
      <c r="C10" s="100">
        <v>1.097</v>
      </c>
    </row>
    <row r="11" ht="12.75" customHeight="1">
      <c r="A11" s="102">
        <v>38.0</v>
      </c>
      <c r="B11" s="100">
        <v>1.109</v>
      </c>
      <c r="C11" s="100">
        <v>1.11</v>
      </c>
    </row>
    <row r="12" ht="12.75" customHeight="1">
      <c r="A12" s="102">
        <v>39.0</v>
      </c>
      <c r="B12" s="100">
        <v>1.122</v>
      </c>
      <c r="C12" s="100">
        <v>1.124</v>
      </c>
    </row>
    <row r="13" ht="12.75" customHeight="1">
      <c r="A13" s="102">
        <v>40.0</v>
      </c>
      <c r="B13" s="100">
        <v>1.135</v>
      </c>
      <c r="C13" s="100">
        <v>1.138</v>
      </c>
    </row>
    <row r="14" ht="12.75" customHeight="1">
      <c r="A14" s="102">
        <v>41.0</v>
      </c>
      <c r="B14" s="100">
        <v>1.149</v>
      </c>
      <c r="C14" s="100">
        <v>1.153</v>
      </c>
    </row>
    <row r="15" ht="12.75" customHeight="1">
      <c r="A15" s="102">
        <v>42.0</v>
      </c>
      <c r="B15" s="100">
        <v>1.162</v>
      </c>
      <c r="C15" s="100">
        <v>1.17</v>
      </c>
    </row>
    <row r="16" ht="12.75" customHeight="1">
      <c r="A16" s="102">
        <v>43.0</v>
      </c>
      <c r="B16" s="100">
        <v>1.176</v>
      </c>
      <c r="C16" s="100">
        <v>1.187</v>
      </c>
    </row>
    <row r="17" ht="12.75" customHeight="1">
      <c r="A17" s="102">
        <v>44.0</v>
      </c>
      <c r="B17" s="100">
        <v>1.189</v>
      </c>
      <c r="C17" s="100">
        <v>1.205</v>
      </c>
    </row>
    <row r="18" ht="12.75" customHeight="1">
      <c r="A18" s="102">
        <v>45.0</v>
      </c>
      <c r="B18" s="100">
        <v>1.203</v>
      </c>
      <c r="C18" s="100">
        <v>1.223</v>
      </c>
    </row>
    <row r="19" ht="12.75" customHeight="1">
      <c r="A19" s="102">
        <v>46.0</v>
      </c>
      <c r="B19" s="100">
        <v>1.218</v>
      </c>
      <c r="C19" s="100">
        <v>1.244</v>
      </c>
    </row>
    <row r="20" ht="12.75" customHeight="1">
      <c r="A20" s="102">
        <v>47.0</v>
      </c>
      <c r="B20" s="100">
        <v>1.233</v>
      </c>
      <c r="C20" s="100">
        <v>1.265</v>
      </c>
    </row>
    <row r="21" ht="12.75" customHeight="1">
      <c r="A21" s="102">
        <v>48.0</v>
      </c>
      <c r="B21" s="100">
        <v>1.248</v>
      </c>
      <c r="C21" s="100">
        <v>1.288</v>
      </c>
    </row>
    <row r="22" ht="12.75" customHeight="1">
      <c r="A22" s="102">
        <v>49.0</v>
      </c>
      <c r="B22" s="100">
        <v>1.263</v>
      </c>
      <c r="C22" s="100">
        <v>1.313</v>
      </c>
    </row>
    <row r="23" ht="12.75" customHeight="1">
      <c r="A23" s="102">
        <v>50.0</v>
      </c>
      <c r="B23" s="100">
        <v>1.279</v>
      </c>
      <c r="C23" s="100">
        <v>1.34</v>
      </c>
    </row>
    <row r="24" ht="12.75" customHeight="1">
      <c r="A24" s="102">
        <v>51.0</v>
      </c>
      <c r="B24" s="100">
        <v>1.297</v>
      </c>
      <c r="C24" s="100">
        <v>1.369</v>
      </c>
    </row>
    <row r="25" ht="12.75" customHeight="1">
      <c r="A25" s="102">
        <v>52.0</v>
      </c>
      <c r="B25" s="100">
        <v>1.316</v>
      </c>
      <c r="C25" s="100">
        <v>1.401</v>
      </c>
    </row>
    <row r="26" ht="12.75" customHeight="1">
      <c r="A26" s="102">
        <v>53.0</v>
      </c>
      <c r="B26" s="100">
        <v>1.338</v>
      </c>
      <c r="C26" s="100">
        <v>1.435</v>
      </c>
    </row>
    <row r="27" ht="12.75" customHeight="1">
      <c r="A27" s="102">
        <v>54.0</v>
      </c>
      <c r="B27" s="100">
        <v>1.361</v>
      </c>
      <c r="C27" s="100">
        <v>1.47</v>
      </c>
    </row>
    <row r="28" ht="12.75" customHeight="1">
      <c r="A28" s="102">
        <v>55.0</v>
      </c>
      <c r="B28" s="100">
        <v>1.385</v>
      </c>
      <c r="C28" s="100">
        <v>1.507</v>
      </c>
    </row>
    <row r="29" ht="12.75" customHeight="1">
      <c r="A29" s="102">
        <v>56.0</v>
      </c>
      <c r="B29" s="100">
        <v>1.411</v>
      </c>
      <c r="C29" s="103">
        <v>1.545</v>
      </c>
    </row>
    <row r="30" ht="12.75" customHeight="1">
      <c r="A30" s="102">
        <v>57.0</v>
      </c>
      <c r="B30" s="100">
        <v>1.437</v>
      </c>
      <c r="C30" s="104">
        <v>1.585</v>
      </c>
    </row>
    <row r="31" ht="12.75" customHeight="1">
      <c r="A31" s="102">
        <v>58.0</v>
      </c>
      <c r="B31" s="100">
        <v>1.462</v>
      </c>
      <c r="C31" s="103">
        <v>1.625</v>
      </c>
    </row>
    <row r="32" ht="12.75" customHeight="1">
      <c r="A32" s="102">
        <v>59.0</v>
      </c>
      <c r="B32" s="100">
        <v>1.488</v>
      </c>
      <c r="C32" s="104">
        <v>1.665</v>
      </c>
    </row>
    <row r="33" ht="12.75" customHeight="1">
      <c r="A33" s="102">
        <v>60.0</v>
      </c>
      <c r="B33" s="100">
        <v>1.514</v>
      </c>
      <c r="C33" s="103">
        <v>1.705</v>
      </c>
    </row>
    <row r="34" ht="12.75" customHeight="1">
      <c r="A34" s="102">
        <v>61.0</v>
      </c>
      <c r="B34" s="100">
        <v>1.541</v>
      </c>
      <c r="C34" s="104">
        <v>1.744</v>
      </c>
    </row>
    <row r="35" ht="12.75" customHeight="1">
      <c r="A35" s="102">
        <v>62.0</v>
      </c>
      <c r="B35" s="100">
        <v>1.568</v>
      </c>
      <c r="C35" s="103">
        <v>1.778</v>
      </c>
    </row>
    <row r="36" ht="12.75" customHeight="1">
      <c r="A36" s="102">
        <v>63.0</v>
      </c>
      <c r="B36" s="100">
        <v>1.598</v>
      </c>
      <c r="C36" s="104">
        <v>1.808</v>
      </c>
    </row>
    <row r="37" ht="12.75" customHeight="1">
      <c r="A37" s="102">
        <v>64.0</v>
      </c>
      <c r="B37" s="100">
        <v>1.629</v>
      </c>
      <c r="C37" s="103">
        <v>1.839</v>
      </c>
    </row>
    <row r="38" ht="12.75" customHeight="1">
      <c r="A38" s="102">
        <v>65.0</v>
      </c>
      <c r="B38" s="100">
        <v>1.663</v>
      </c>
      <c r="C38" s="104">
        <v>1.873</v>
      </c>
    </row>
    <row r="39" ht="12.75" customHeight="1">
      <c r="A39" s="102">
        <v>66.0</v>
      </c>
      <c r="B39" s="100">
        <v>1.699</v>
      </c>
      <c r="C39" s="103">
        <v>1.909</v>
      </c>
    </row>
    <row r="40" ht="12.75" customHeight="1">
      <c r="A40" s="102">
        <v>67.0</v>
      </c>
      <c r="B40" s="100">
        <v>1.738</v>
      </c>
      <c r="C40" s="104">
        <v>1.948</v>
      </c>
    </row>
    <row r="41" ht="12.75" customHeight="1">
      <c r="A41" s="102">
        <v>68.0</v>
      </c>
      <c r="B41" s="100">
        <v>1.779</v>
      </c>
      <c r="C41" s="103">
        <v>1.989</v>
      </c>
    </row>
    <row r="42" ht="12.75" customHeight="1">
      <c r="A42" s="102">
        <v>69.0</v>
      </c>
      <c r="B42" s="100">
        <v>1.823</v>
      </c>
      <c r="C42" s="104">
        <v>2.033</v>
      </c>
    </row>
    <row r="43" ht="12.75" customHeight="1">
      <c r="A43" s="102">
        <v>70.0</v>
      </c>
      <c r="B43" s="100">
        <v>1.867</v>
      </c>
      <c r="C43" s="103">
        <v>2.077</v>
      </c>
    </row>
    <row r="44" ht="12.75" customHeight="1">
      <c r="A44" s="102">
        <v>71.0</v>
      </c>
      <c r="B44" s="100">
        <v>1.91</v>
      </c>
      <c r="C44" s="104">
        <v>2.12</v>
      </c>
    </row>
    <row r="45" ht="12.75" customHeight="1">
      <c r="A45" s="102">
        <v>72.0</v>
      </c>
      <c r="B45" s="100">
        <v>1.953</v>
      </c>
      <c r="C45" s="103">
        <v>2.163</v>
      </c>
    </row>
    <row r="46" ht="12.75" customHeight="1">
      <c r="A46" s="102">
        <v>73.0</v>
      </c>
      <c r="B46" s="100">
        <v>2.004</v>
      </c>
      <c r="C46" s="104">
        <v>2.214</v>
      </c>
    </row>
    <row r="47" ht="12.75" customHeight="1">
      <c r="A47" s="102">
        <v>74.0</v>
      </c>
      <c r="B47" s="100">
        <v>2.06</v>
      </c>
      <c r="C47" s="103">
        <v>2.27</v>
      </c>
    </row>
    <row r="48" ht="12.75" customHeight="1">
      <c r="A48" s="102">
        <v>75.0</v>
      </c>
      <c r="B48" s="100">
        <v>2.117</v>
      </c>
      <c r="C48" s="104">
        <v>2.327</v>
      </c>
    </row>
    <row r="49" ht="12.75" customHeight="1">
      <c r="A49" s="102">
        <v>76.0</v>
      </c>
      <c r="B49" s="100">
        <v>2.181</v>
      </c>
      <c r="C49" s="103">
        <v>2.391</v>
      </c>
    </row>
    <row r="50" ht="12.75" customHeight="1">
      <c r="A50" s="102">
        <v>77.0</v>
      </c>
      <c r="B50" s="100">
        <v>2.255</v>
      </c>
      <c r="C50" s="104">
        <v>2.465</v>
      </c>
    </row>
    <row r="51" ht="12.75" customHeight="1">
      <c r="A51" s="102">
        <v>78.0</v>
      </c>
      <c r="B51" s="100">
        <v>2.336</v>
      </c>
      <c r="C51" s="103">
        <v>2.546</v>
      </c>
    </row>
    <row r="52" ht="12.75" customHeight="1">
      <c r="A52" s="102">
        <v>79.0</v>
      </c>
      <c r="B52" s="100">
        <v>2.419</v>
      </c>
      <c r="C52" s="104">
        <v>2.629</v>
      </c>
    </row>
    <row r="53" ht="12.75" customHeight="1">
      <c r="A53" s="102">
        <v>80.0</v>
      </c>
      <c r="B53" s="100">
        <v>2.504</v>
      </c>
      <c r="C53" s="103">
        <v>2.714</v>
      </c>
    </row>
    <row r="54" ht="12.75" customHeight="1">
      <c r="A54" s="102">
        <v>81.0</v>
      </c>
      <c r="B54" s="100">
        <v>2.597</v>
      </c>
      <c r="C54" s="105"/>
    </row>
    <row r="55" ht="12.75" customHeight="1">
      <c r="A55" s="102">
        <v>82.0</v>
      </c>
      <c r="B55" s="100">
        <v>2.702</v>
      </c>
      <c r="C55" s="105"/>
    </row>
    <row r="56" ht="12.75" customHeight="1">
      <c r="A56" s="102">
        <v>83.0</v>
      </c>
      <c r="B56" s="100">
        <v>2.831</v>
      </c>
      <c r="C56" s="105"/>
    </row>
    <row r="57" ht="12.75" customHeight="1">
      <c r="A57" s="102">
        <v>84.0</v>
      </c>
      <c r="B57" s="100">
        <v>2.981</v>
      </c>
      <c r="C57" s="105"/>
    </row>
    <row r="58" ht="12.75" customHeight="1">
      <c r="A58" s="102">
        <v>85.0</v>
      </c>
      <c r="B58" s="100">
        <v>3.153</v>
      </c>
      <c r="C58" s="105"/>
    </row>
    <row r="59" ht="12.75" customHeight="1">
      <c r="A59" s="102">
        <v>86.0</v>
      </c>
      <c r="B59" s="100">
        <v>3.352</v>
      </c>
      <c r="C59" s="105"/>
    </row>
    <row r="60" ht="12.75" customHeight="1">
      <c r="A60" s="102">
        <v>87.0</v>
      </c>
      <c r="B60" s="100">
        <v>3.58</v>
      </c>
      <c r="C60" s="105"/>
    </row>
    <row r="61" ht="12.75" customHeight="1">
      <c r="A61" s="102">
        <v>88.0</v>
      </c>
      <c r="B61" s="100">
        <v>3.842</v>
      </c>
      <c r="C61" s="105"/>
    </row>
    <row r="62" ht="12.75" customHeight="1">
      <c r="A62" s="102">
        <v>89.0</v>
      </c>
      <c r="B62" s="100">
        <v>4.145</v>
      </c>
      <c r="C62" s="105"/>
    </row>
    <row r="63" ht="12.75" customHeight="1">
      <c r="A63" s="102">
        <v>90.0</v>
      </c>
      <c r="B63" s="100">
        <v>4.493</v>
      </c>
      <c r="C63" s="105"/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