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an\Desktop\"/>
    </mc:Choice>
  </mc:AlternateContent>
  <xr:revisionPtr revIDLastSave="0" documentId="13_ncr:1_{9FBC0901-D851-46E9-903E-79BC351E07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0" i="37" l="1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9" i="37"/>
  <c r="U12" i="34"/>
  <c r="U13" i="34"/>
  <c r="U14" i="34"/>
  <c r="U15" i="34"/>
  <c r="U16" i="34"/>
  <c r="U17" i="34"/>
  <c r="U18" i="34"/>
  <c r="U19" i="34"/>
  <c r="U20" i="34"/>
  <c r="U21" i="34"/>
  <c r="U22" i="34"/>
  <c r="U23" i="34"/>
  <c r="U24" i="34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AB23" i="37"/>
  <c r="X23" i="37"/>
  <c r="Y23" i="37" s="1"/>
  <c r="W23" i="37"/>
  <c r="V23" i="37"/>
  <c r="O23" i="37"/>
  <c r="N23" i="37"/>
  <c r="P23" i="37" s="1"/>
  <c r="W22" i="37"/>
  <c r="AB22" i="37" s="1"/>
  <c r="V22" i="37"/>
  <c r="X22" i="37" s="1"/>
  <c r="Y22" i="37" s="1"/>
  <c r="P22" i="37"/>
  <c r="Q22" i="37" s="1"/>
  <c r="O22" i="37"/>
  <c r="N22" i="37"/>
  <c r="W21" i="37"/>
  <c r="AB21" i="37" s="1"/>
  <c r="V21" i="37"/>
  <c r="X21" i="37" s="1"/>
  <c r="Y21" i="37" s="1"/>
  <c r="P21" i="37"/>
  <c r="O21" i="37"/>
  <c r="N21" i="37"/>
  <c r="X20" i="37"/>
  <c r="Y20" i="37" s="1"/>
  <c r="W20" i="37"/>
  <c r="AB20" i="37" s="1"/>
  <c r="V20" i="37"/>
  <c r="O20" i="37"/>
  <c r="N20" i="37"/>
  <c r="P20" i="37" s="1"/>
  <c r="AB19" i="37"/>
  <c r="W19" i="37"/>
  <c r="V19" i="37"/>
  <c r="X19" i="37" s="1"/>
  <c r="Y19" i="37" s="1"/>
  <c r="O19" i="37"/>
  <c r="N19" i="37"/>
  <c r="P19" i="37" s="1"/>
  <c r="W18" i="37"/>
  <c r="AB18" i="37" s="1"/>
  <c r="V18" i="37"/>
  <c r="X18" i="37" s="1"/>
  <c r="Y18" i="37" s="1"/>
  <c r="P18" i="37"/>
  <c r="Q18" i="37" s="1"/>
  <c r="O18" i="37"/>
  <c r="N18" i="37"/>
  <c r="W17" i="37"/>
  <c r="AB17" i="37" s="1"/>
  <c r="V17" i="37"/>
  <c r="X17" i="37" s="1"/>
  <c r="Y17" i="37" s="1"/>
  <c r="P17" i="37"/>
  <c r="O17" i="37"/>
  <c r="N17" i="37"/>
  <c r="X16" i="37"/>
  <c r="Y16" i="37" s="1"/>
  <c r="W16" i="37"/>
  <c r="AB16" i="37" s="1"/>
  <c r="V16" i="37"/>
  <c r="O16" i="37"/>
  <c r="N16" i="37"/>
  <c r="P16" i="37" s="1"/>
  <c r="AB15" i="37"/>
  <c r="W15" i="37"/>
  <c r="V15" i="37"/>
  <c r="X15" i="37" s="1"/>
  <c r="Y15" i="37" s="1"/>
  <c r="O15" i="37"/>
  <c r="N15" i="37"/>
  <c r="P15" i="37" s="1"/>
  <c r="W14" i="37"/>
  <c r="AB14" i="37" s="1"/>
  <c r="V14" i="37"/>
  <c r="X14" i="37" s="1"/>
  <c r="Y14" i="37" s="1"/>
  <c r="P14" i="37"/>
  <c r="Q14" i="37" s="1"/>
  <c r="O14" i="37"/>
  <c r="N14" i="37"/>
  <c r="W13" i="37"/>
  <c r="AB13" i="37" s="1"/>
  <c r="V13" i="37"/>
  <c r="X13" i="37" s="1"/>
  <c r="Y13" i="37" s="1"/>
  <c r="P13" i="37"/>
  <c r="O13" i="37"/>
  <c r="N13" i="37"/>
  <c r="W12" i="37"/>
  <c r="AB12" i="37" s="1"/>
  <c r="V12" i="37"/>
  <c r="X12" i="37" s="1"/>
  <c r="Y12" i="37" s="1"/>
  <c r="O12" i="37"/>
  <c r="N12" i="37"/>
  <c r="P12" i="37" s="1"/>
  <c r="AB11" i="37"/>
  <c r="X11" i="37"/>
  <c r="Y11" i="37" s="1"/>
  <c r="W11" i="37"/>
  <c r="V11" i="37"/>
  <c r="O11" i="37"/>
  <c r="N11" i="37"/>
  <c r="P11" i="37" s="1"/>
  <c r="W10" i="37"/>
  <c r="AB10" i="37" s="1"/>
  <c r="V10" i="37"/>
  <c r="X10" i="37" s="1"/>
  <c r="Y10" i="37" s="1"/>
  <c r="P10" i="37"/>
  <c r="Q10" i="37" s="1"/>
  <c r="O10" i="37"/>
  <c r="N10" i="37"/>
  <c r="W9" i="37"/>
  <c r="AB9" i="37" s="1"/>
  <c r="V9" i="37"/>
  <c r="X9" i="37" s="1"/>
  <c r="Y9" i="37" s="1"/>
  <c r="P9" i="37"/>
  <c r="O9" i="37"/>
  <c r="N9" i="37"/>
  <c r="Q12" i="34"/>
  <c r="Q13" i="34"/>
  <c r="Q15" i="34"/>
  <c r="Q16" i="34"/>
  <c r="Q17" i="34"/>
  <c r="Q18" i="34"/>
  <c r="Q19" i="34"/>
  <c r="Q20" i="34"/>
  <c r="Q21" i="34"/>
  <c r="Q22" i="34"/>
  <c r="Q23" i="34"/>
  <c r="Q24" i="34"/>
  <c r="Z9" i="37" l="1"/>
  <c r="R9" i="37"/>
  <c r="AA9" i="37"/>
  <c r="Q11" i="37"/>
  <c r="AA11" i="37"/>
  <c r="Z11" i="37"/>
  <c r="R11" i="37"/>
  <c r="R14" i="37"/>
  <c r="AA14" i="37"/>
  <c r="Z14" i="37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Z10" i="37"/>
  <c r="Q12" i="37"/>
  <c r="Z12" i="37"/>
  <c r="R12" i="37"/>
  <c r="AA12" i="37"/>
  <c r="R13" i="37"/>
  <c r="AA13" i="37"/>
  <c r="Z13" i="37"/>
  <c r="Q15" i="37"/>
  <c r="AA15" i="37"/>
  <c r="Z15" i="37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9" i="37"/>
  <c r="Q13" i="37"/>
  <c r="Q17" i="37"/>
  <c r="Q21" i="37"/>
  <c r="AB13" i="34" l="1"/>
  <c r="AB17" i="34"/>
  <c r="AB21" i="34"/>
  <c r="AB12" i="34"/>
  <c r="AB15" i="34"/>
  <c r="AB16" i="34"/>
  <c r="AB18" i="34"/>
  <c r="AB19" i="34"/>
  <c r="AB20" i="34"/>
  <c r="AB22" i="34"/>
  <c r="W9" i="34"/>
  <c r="V9" i="34" l="1"/>
  <c r="X9" i="34" s="1"/>
  <c r="Y9" i="34" s="1"/>
  <c r="Y25" i="34"/>
  <c r="X25" i="34"/>
  <c r="AA9" i="34" l="1"/>
  <c r="AB9" i="34" s="1"/>
  <c r="Z9" i="34"/>
  <c r="V24" i="34" l="1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P22" i="34"/>
  <c r="O22" i="34"/>
  <c r="N22" i="34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P20" i="34" s="1"/>
  <c r="V19" i="34"/>
  <c r="X19" i="34" s="1"/>
  <c r="Y19" i="34" s="1"/>
  <c r="P19" i="34"/>
  <c r="O19" i="34"/>
  <c r="N19" i="34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P15" i="34" s="1"/>
  <c r="V14" i="34"/>
  <c r="X14" i="34" s="1"/>
  <c r="Y14" i="34" s="1"/>
  <c r="O14" i="34"/>
  <c r="N14" i="34"/>
  <c r="V13" i="34"/>
  <c r="X13" i="34" s="1"/>
  <c r="Y13" i="34" s="1"/>
  <c r="O13" i="34"/>
  <c r="N13" i="34"/>
  <c r="P13" i="34" s="1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R13" i="34" l="1"/>
  <c r="Z13" i="34"/>
  <c r="AA13" i="34"/>
  <c r="R17" i="34"/>
  <c r="Z17" i="34"/>
  <c r="AA17" i="34"/>
  <c r="R23" i="34"/>
  <c r="AA23" i="34"/>
  <c r="AB23" i="34" s="1"/>
  <c r="Z23" i="34"/>
  <c r="R12" i="34"/>
  <c r="Z12" i="34"/>
  <c r="AA12" i="34"/>
  <c r="Z16" i="34"/>
  <c r="R16" i="34"/>
  <c r="AA16" i="34"/>
  <c r="R21" i="34"/>
  <c r="Z21" i="34"/>
  <c r="AA21" i="34"/>
  <c r="Z22" i="34"/>
  <c r="R22" i="34"/>
  <c r="AA22" i="34"/>
  <c r="R15" i="34"/>
  <c r="AA15" i="34"/>
  <c r="Z15" i="34"/>
  <c r="R20" i="34"/>
  <c r="Z20" i="34"/>
  <c r="AA20" i="34"/>
  <c r="AA11" i="34"/>
  <c r="AB11" i="34" s="1"/>
  <c r="Z11" i="34"/>
  <c r="R10" i="34"/>
  <c r="AA10" i="34"/>
  <c r="Z10" i="34"/>
  <c r="AB10" i="34" s="1"/>
  <c r="R14" i="34"/>
  <c r="AA14" i="34"/>
  <c r="AB14" i="34" s="1"/>
  <c r="Z14" i="34"/>
  <c r="Z18" i="34"/>
  <c r="R18" i="34"/>
  <c r="AA18" i="34"/>
  <c r="R19" i="34"/>
  <c r="AA19" i="34"/>
  <c r="Z19" i="34"/>
  <c r="R24" i="34"/>
  <c r="Z24" i="34"/>
  <c r="AB24" i="34" s="1"/>
  <c r="AA24" i="34"/>
  <c r="P11" i="34"/>
  <c r="U11" i="34" s="1"/>
  <c r="P14" i="34"/>
  <c r="Q14" i="34" s="1"/>
  <c r="P24" i="34"/>
  <c r="P23" i="34"/>
  <c r="P16" i="34"/>
  <c r="P9" i="34"/>
  <c r="U9" i="34" s="1"/>
  <c r="P12" i="34"/>
  <c r="P10" i="34"/>
  <c r="Q11" i="34" l="1"/>
  <c r="R11" i="34" s="1"/>
  <c r="U10" i="34"/>
  <c r="Q10" i="34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2CDCCD60-9F86-8E48-B37C-CEEBAD7A54D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4642FBC1-C9BB-3A48-9026-C20A0A92A38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E22FD20-1C10-F142-88CE-6A4B26DA788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FD853484-4337-5A48-921A-9CCE382A5D49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948208F0-1CCF-904A-B7A3-E895F325A76A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64EB723-FF7C-4543-8E1B-2579FF24F1BE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1C8E32A3-2E5B-5249-8198-9BB4DAC9A528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F7876994-D75E-9742-B8B4-B42E3C612EB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EF2AFAD4-F775-9049-8F74-D4CBBE05CFC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456E1F1-644A-8B43-906C-8940C9EEB50E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D7829A0E-7F31-9D4F-8A9E-5F79CDB753D6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4A33D798-CDE2-5D40-86A1-A25DDD48C09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D2ED36DC-C272-1343-B249-65A3CD97CBCA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98604B81-3E3C-B744-A12F-75B802272488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D94612FE-D10F-D841-AF0D-35713A8E151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FD62508F-A4D4-9543-8DA4-DA0BE2EBC27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B6462746-4838-A640-991F-56EBF48130B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61BE8ED1-AA50-E54E-9C6E-D93DF2EF6F9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CE4FF987-6046-1B40-B887-D95F1486FE9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1EA2E63C-8492-AA45-87D9-CC0519537676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<sst xmlns="http://schemas.openxmlformats.org/spreadsheetml/2006/main" count="151" uniqueCount="66">
  <si>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</si>
  <si>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</si>
  <si>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</si>
  <si>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</si>
  <si>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</si>
  <si>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</si>
  <si>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</si>
  <si>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</si>
  <si>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</si>
  <si>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</si>
  <si>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</si>
  <si>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</si>
  <si>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</si>
  <si>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</si>
  <si>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</si>
  <si>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</si>
  <si>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</si>
  <si>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</si>
  <si>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</si>
  <si>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</si>
  <si>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</si>
  <si>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</si>
  <si>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</si>
  <si>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</si>
  <si>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</si>
  <si>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</si>
  <si>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</si>
  <si>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</si>
  <si>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</si>
  <si>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</si>
  <si>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</si>
  <si>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</si>
  <si>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</si>
  <si>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</si>
  <si>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</si>
  <si>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</si>
  <si>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</si>
  <si>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</si>
  <si>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</si>
  <si>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</si>
  <si>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</si>
  <si>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</si>
  <si>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</si>
  <si>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</si>
  <si>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</si>
  <si>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</si>
  <si>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</si>
  <si>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</si>
  <si>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</si>
  <si>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</si>
  <si>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</si>
  <si>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</si>
  <si>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2021</t>
  </si>
  <si>
    <t>Gustav Larsen</t>
  </si>
  <si>
    <t>Spydeberg Atletene</t>
  </si>
  <si>
    <t>UM</t>
  </si>
  <si>
    <t>49</t>
  </si>
  <si>
    <t>Karoline Thonerud</t>
  </si>
  <si>
    <t>UK</t>
  </si>
  <si>
    <t>45</t>
  </si>
  <si>
    <t>Håkon Thonerud</t>
  </si>
  <si>
    <t>Serie</t>
  </si>
  <si>
    <t>Spydeberghallen</t>
  </si>
  <si>
    <t>Johan Thonerud SA - F</t>
  </si>
  <si>
    <t>Bjørn Thore Olsen SA - F</t>
  </si>
  <si>
    <t>Kristoffer Thonerud SA -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</si>
</sst>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169" fontId="3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top"/>
    </xf>
    <xf numFmtId="0" fontId="15" fillId="0" borderId="0" xfId="0" applyFont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5" applyFont="1" applyFill="1" applyBorder="1" applyProtection="1">
      <protection locked="0"/>
    </xf>
    <xf numFmtId="0" fontId="0" fillId="3" borderId="0" xfId="5" applyFont="1" applyFill="1" applyBorder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22" fillId="0" borderId="0" xfId="0" applyNumberFormat="1" applyFont="1"/>
    <xf numFmtId="2" fontId="4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32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topLeftCell="A12" zoomScaleNormal="100" zoomScaleSheetLayoutView="75" zoomScalePageLayoutView="120" workbookViewId="0">
      <selection activeCell="I31" sqref="I31"/>
    </sheetView>
  </sheetViews>
  <sheetFormatPr baseColWidth="10" defaultColWidth="9.140625" defaultRowHeight="12.75" x14ac:dyDescent="0.2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85546875" style="2" customWidth="1"/>
    <col min="6" max="6" width="27.7109375" style="6" customWidth="1"/>
    <col min="7" max="7" width="20.28515625" style="6" customWidth="1"/>
    <col min="8" max="8" width="7.140625" style="2" customWidth="1"/>
    <col min="9" max="9" width="7.140625" style="45" customWidth="1"/>
    <col min="10" max="13" width="7.14062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140625" style="5" customWidth="1"/>
    <col min="22" max="24" width="9.140625" style="5" hidden="1" customWidth="1"/>
    <col min="25" max="25" width="7.85546875" style="5" hidden="1" customWidth="1"/>
    <col min="26" max="26" width="9.140625" style="5" hidden="1" customWidth="1"/>
    <col min="27" max="28" width="9.140625" style="4" hidden="1" customWidth="1"/>
    <col min="29" max="16384" width="9.140625" style="5"/>
  </cols>
  <sheetData>
    <row r="1" spans="1:28" ht="53.25" customHeight="1" x14ac:dyDescent="0.8">
      <c r="F1" s="122" t="s">
        <v>52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28" ht="24.75" customHeight="1" x14ac:dyDescent="0.5">
      <c r="F2" s="123" t="s">
        <v>34</v>
      </c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4" spans="1:28" ht="12" customHeight="1" x14ac:dyDescent="0.2"/>
    <row r="5" spans="1:28" s="7" customFormat="1" ht="15.75" x14ac:dyDescent="0.25">
      <c r="A5" s="36"/>
      <c r="B5" s="71" t="s">
        <v>27</v>
      </c>
      <c r="C5" s="124" t="s">
        <v>61</v>
      </c>
      <c r="D5" s="124"/>
      <c r="E5" s="124"/>
      <c r="F5" s="124"/>
      <c r="G5" s="72" t="s">
        <v>0</v>
      </c>
      <c r="H5" s="125" t="s">
        <v>54</v>
      </c>
      <c r="I5" s="125"/>
      <c r="J5" s="125"/>
      <c r="K5" s="125"/>
      <c r="L5" s="71" t="s">
        <v>1</v>
      </c>
      <c r="M5" s="126" t="s">
        <v>62</v>
      </c>
      <c r="N5" s="126"/>
      <c r="O5" s="126"/>
      <c r="P5" s="126"/>
      <c r="Q5" s="71" t="s">
        <v>2</v>
      </c>
      <c r="R5" s="99">
        <v>44688</v>
      </c>
      <c r="S5" s="73" t="s">
        <v>24</v>
      </c>
      <c r="T5" s="87">
        <v>1</v>
      </c>
      <c r="AA5" s="108"/>
      <c r="AB5" s="108"/>
    </row>
    <row r="6" spans="1:28" x14ac:dyDescent="0.2">
      <c r="Z6" s="113" t="s">
        <v>46</v>
      </c>
      <c r="AA6" s="113" t="s">
        <v>46</v>
      </c>
      <c r="AB6" s="113" t="s">
        <v>46</v>
      </c>
    </row>
    <row r="7" spans="1:28" s="1" customFormat="1" x14ac:dyDescent="0.2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2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00000000000001" customHeight="1" x14ac:dyDescent="0.2">
      <c r="A9" s="91" t="s">
        <v>59</v>
      </c>
      <c r="B9" s="74">
        <v>24.45</v>
      </c>
      <c r="C9" s="75" t="s">
        <v>58</v>
      </c>
      <c r="D9" s="76">
        <v>41804</v>
      </c>
      <c r="E9" s="88"/>
      <c r="F9" s="77" t="s">
        <v>57</v>
      </c>
      <c r="G9" s="77" t="s">
        <v>54</v>
      </c>
      <c r="H9" s="92">
        <v>5</v>
      </c>
      <c r="I9" s="93">
        <v>8</v>
      </c>
      <c r="J9" s="94">
        <v>9</v>
      </c>
      <c r="K9" s="95">
        <v>8</v>
      </c>
      <c r="L9" s="96">
        <v>9</v>
      </c>
      <c r="M9" s="96">
        <v>10</v>
      </c>
      <c r="N9" s="78">
        <f t="shared" ref="N9:N24" si="0">IF(MAX(H9:J9)&lt;0,0,TRUNC(MAX(H9:J9)/1)*1)</f>
        <v>9</v>
      </c>
      <c r="O9" s="78">
        <f t="shared" ref="O9:O24" si="1">IF(MAX(K9:M9)&lt;0,0,TRUNC(MAX(K9:M9)/1)*1)</f>
        <v>10</v>
      </c>
      <c r="P9" s="78">
        <f t="shared" ref="P9:P23" si="2">IF(N9=0,0,IF(O9=0,0,SUM(N9:O9)))</f>
        <v>19</v>
      </c>
      <c r="Q9" s="101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50.943434727149729</v>
      </c>
      <c r="R9" s="100" t="str">
        <f>IF(Y9=1,Q9*AB9,"")</f>
        <v/>
      </c>
      <c r="S9" s="79"/>
      <c r="T9" s="80"/>
      <c r="U9" s="81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2.6812334066920909</v>
      </c>
      <c r="V9" s="89">
        <f>R5</f>
        <v>44688</v>
      </c>
      <c r="W9" s="120" t="str">
        <f>IF(ISNUMBER(FIND("M",C9)),"m",IF(ISNUMBER(FIND("K",C9)),"k"))</f>
        <v>k</v>
      </c>
      <c r="X9" s="106">
        <f>IF(OR(D9="",V9=""),0,(YEAR(V9)-YEAR(D9)))</f>
        <v>8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b">
        <f>IF(W9="m",Z9,IF(W9="k",AA9,""))</f>
        <v>0</v>
      </c>
    </row>
    <row r="10" spans="1:28" s="10" customFormat="1" ht="20.100000000000001" customHeight="1" x14ac:dyDescent="0.2">
      <c r="A10" s="91" t="s">
        <v>56</v>
      </c>
      <c r="B10" s="74">
        <v>20.3</v>
      </c>
      <c r="C10" s="75" t="s">
        <v>55</v>
      </c>
      <c r="D10" s="76">
        <v>41804</v>
      </c>
      <c r="E10" s="88"/>
      <c r="F10" s="77" t="s">
        <v>60</v>
      </c>
      <c r="G10" s="77" t="s">
        <v>54</v>
      </c>
      <c r="H10" s="92">
        <v>5</v>
      </c>
      <c r="I10" s="93" t="s">
        <v>20</v>
      </c>
      <c r="J10" s="94" t="s">
        <v>20</v>
      </c>
      <c r="K10" s="95">
        <v>5</v>
      </c>
      <c r="L10" s="96">
        <v>6</v>
      </c>
      <c r="M10" s="96"/>
      <c r="N10" s="78">
        <f t="shared" si="0"/>
        <v>5</v>
      </c>
      <c r="O10" s="78">
        <f t="shared" si="1"/>
        <v>6</v>
      </c>
      <c r="P10" s="78">
        <f t="shared" si="2"/>
        <v>11</v>
      </c>
      <c r="Q10" s="100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28.327547557994276</v>
      </c>
      <c r="R10" s="100" t="str">
        <f t="shared" ref="R10:R24" si="4">IF(Y10=1,Q10*AB10,"")</f>
        <v/>
      </c>
      <c r="S10" s="82"/>
      <c r="T10" s="83"/>
      <c r="U10" s="81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2.5752315961812977</v>
      </c>
      <c r="V10" s="89">
        <f>R5</f>
        <v>44688</v>
      </c>
      <c r="W10" s="120" t="str">
        <f>IF(ISNUMBER(FIND("M",C10)),"m",IF(ISNUMBER(FIND("K",C10)),"k"))</f>
        <v>m</v>
      </c>
      <c r="X10" s="106">
        <f>IF(OR(D10="",V10=""),0,(YEAR(V10)-YEAR(D10)))</f>
        <v>8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t="shared" ref="AB10:AB24" si="6">IF(W10="m",Z10,IF(W10="k",AA10,""))</f>
        <v>0</v>
      </c>
    </row>
    <row r="11" spans="1:28" s="10" customFormat="1" ht="20.100000000000001" customHeight="1" x14ac:dyDescent="0.2">
      <c r="A11" s="91" t="s">
        <v>56</v>
      </c>
      <c r="B11" s="74">
        <v>29.2</v>
      </c>
      <c r="C11" s="75" t="s">
        <v>55</v>
      </c>
      <c r="D11" s="76">
        <v>41500</v>
      </c>
      <c r="E11" s="88"/>
      <c r="F11" s="77" t="s">
        <v>53</v>
      </c>
      <c r="G11" s="77" t="s">
        <v>54</v>
      </c>
      <c r="H11" s="92">
        <v>10</v>
      </c>
      <c r="I11" s="93">
        <v>11</v>
      </c>
      <c r="J11" s="94">
        <v>12</v>
      </c>
      <c r="K11" s="95">
        <v>15</v>
      </c>
      <c r="L11" s="96">
        <v>17</v>
      </c>
      <c r="M11" s="96">
        <v>-18</v>
      </c>
      <c r="N11" s="78">
        <f t="shared" si="0"/>
        <v>12</v>
      </c>
      <c r="O11" s="78">
        <f t="shared" si="1"/>
        <v>17</v>
      </c>
      <c r="P11" s="78">
        <f t="shared" si="2"/>
        <v>29</v>
      </c>
      <c r="Q11" s="100">
        <f t="shared" si="3"/>
        <v>74.681716289257636</v>
      </c>
      <c r="R11" s="100" t="str">
        <f t="shared" si="4"/>
        <v/>
      </c>
      <c r="S11" s="82"/>
      <c r="T11" s="83"/>
      <c r="U11" s="81">
        <f t="shared" si="5"/>
        <v>2.5752315961812977</v>
      </c>
      <c r="V11" s="89">
        <f>R5</f>
        <v>44688</v>
      </c>
      <c r="W11" s="120" t="str">
        <f t="shared" ref="W11:W24" si="7">IF(ISNUMBER(FIND("M",C11)),"m",IF(ISNUMBER(FIND("K",C11)),"k"))</f>
        <v>m</v>
      </c>
      <c r="X11" s="106">
        <f>IF(OR(D11="",V11=""),0,(YEAR(V11)-YEAR(D11)))</f>
        <v>9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b">
        <f t="shared" si="6"/>
        <v>0</v>
      </c>
    </row>
    <row r="12" spans="1:28" s="10" customFormat="1" ht="20.100000000000001" customHeight="1" x14ac:dyDescent="0.2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>
        <f t="shared" si="0"/>
        <v>0</v>
      </c>
      <c r="O12" s="78">
        <f t="shared" si="1"/>
        <v>0</v>
      </c>
      <c r="P12" s="78">
        <f t="shared" si="2"/>
        <v>0</v>
      </c>
      <c r="Q12" s="100" t="str">
        <f t="shared" si="3"/>
        <v/>
      </c>
      <c r="R12" s="100" t="str">
        <f t="shared" si="4"/>
        <v/>
      </c>
      <c r="S12" s="82"/>
      <c r="T12" s="83" t="s">
        <v>20</v>
      </c>
      <c r="U12" s="81" t="str">
        <f t="shared" si="5"/>
        <v/>
      </c>
      <c r="V12" s="89">
        <f>R5</f>
        <v>44688</v>
      </c>
      <c r="W12" s="120" t="b">
        <f t="shared" si="7"/>
        <v>0</v>
      </c>
      <c r="X12" s="106">
        <f>IF(OR(D12="",V12=""),0,(YEAR(V12)-YEAR(D12)))</f>
        <v>0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6"/>
        <v/>
      </c>
    </row>
    <row r="13" spans="1:28" s="10" customFormat="1" ht="20.100000000000001" customHeight="1" x14ac:dyDescent="0.2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>
        <f t="shared" si="0"/>
        <v>0</v>
      </c>
      <c r="O13" s="78">
        <f t="shared" si="1"/>
        <v>0</v>
      </c>
      <c r="P13" s="78">
        <f t="shared" si="2"/>
        <v>0</v>
      </c>
      <c r="Q13" s="100" t="str">
        <f t="shared" si="3"/>
        <v/>
      </c>
      <c r="R13" s="100" t="str">
        <f t="shared" si="4"/>
        <v/>
      </c>
      <c r="S13" s="82"/>
      <c r="T13" s="83" t="s">
        <v>20</v>
      </c>
      <c r="U13" s="81" t="str">
        <f t="shared" si="5"/>
        <v/>
      </c>
      <c r="V13" s="89">
        <f>R5</f>
        <v>44688</v>
      </c>
      <c r="W13" s="120" t="b">
        <f t="shared" si="7"/>
        <v>0</v>
      </c>
      <c r="X13" s="106">
        <f t="shared" ref="X13:X24" si="9">IF(OR(D13="",V13=""),0,(YEAR(V13)-YEAR(D13)))</f>
        <v>0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6"/>
        <v/>
      </c>
    </row>
    <row r="14" spans="1:28" s="10" customFormat="1" ht="20.100000000000001" customHeight="1" x14ac:dyDescent="0.2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44688</v>
      </c>
      <c r="W14" s="120" t="b">
        <f t="shared" si="7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6"/>
        <v/>
      </c>
    </row>
    <row r="15" spans="1:28" s="10" customFormat="1" ht="20.100000000000001" customHeight="1" x14ac:dyDescent="0.2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44688</v>
      </c>
      <c r="W15" s="120" t="b">
        <f t="shared" si="7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6"/>
        <v/>
      </c>
    </row>
    <row r="16" spans="1:28" s="10" customFormat="1" ht="20.100000000000001" customHeight="1" x14ac:dyDescent="0.2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44688</v>
      </c>
      <c r="W16" s="120" t="b">
        <f t="shared" si="7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6"/>
        <v/>
      </c>
    </row>
    <row r="17" spans="1:28" s="10" customFormat="1" ht="20.100000000000001" customHeight="1" x14ac:dyDescent="0.2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44688</v>
      </c>
      <c r="W17" s="120" t="b">
        <f t="shared" si="7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6"/>
        <v/>
      </c>
    </row>
    <row r="18" spans="1:28" s="10" customFormat="1" ht="20.100000000000001" customHeight="1" x14ac:dyDescent="0.2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44688</v>
      </c>
      <c r="W18" s="120" t="b">
        <f t="shared" si="7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6"/>
        <v/>
      </c>
    </row>
    <row r="19" spans="1:28" s="10" customFormat="1" ht="20.100000000000001" customHeight="1" x14ac:dyDescent="0.2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44688</v>
      </c>
      <c r="W19" s="120" t="b">
        <f t="shared" si="7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6"/>
        <v/>
      </c>
    </row>
    <row r="20" spans="1:28" s="10" customFormat="1" ht="20.100000000000001" customHeight="1" x14ac:dyDescent="0.2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44688</v>
      </c>
      <c r="W20" s="120" t="b">
        <f t="shared" si="7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6"/>
        <v/>
      </c>
    </row>
    <row r="21" spans="1:28" s="10" customFormat="1" ht="20.100000000000001" customHeight="1" x14ac:dyDescent="0.2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44688</v>
      </c>
      <c r="W21" s="120" t="b">
        <f t="shared" si="7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6"/>
        <v/>
      </c>
    </row>
    <row r="22" spans="1:28" s="10" customFormat="1" ht="20.100000000000001" customHeight="1" x14ac:dyDescent="0.2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44688</v>
      </c>
      <c r="W22" s="120" t="b">
        <f t="shared" si="7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6"/>
        <v/>
      </c>
    </row>
    <row r="23" spans="1:28" s="10" customFormat="1" ht="20.100000000000001" customHeight="1" x14ac:dyDescent="0.2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44688</v>
      </c>
      <c r="W23" s="120" t="b">
        <f t="shared" si="7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6"/>
        <v/>
      </c>
    </row>
    <row r="24" spans="1:28" s="10" customFormat="1" ht="20.100000000000001" customHeight="1" x14ac:dyDescent="0.2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44688</v>
      </c>
      <c r="W24" s="120" t="b">
        <f t="shared" si="7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6"/>
        <v/>
      </c>
    </row>
    <row r="25" spans="1:28" s="8" customFormat="1" ht="9" customHeight="1" x14ac:dyDescent="0.2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2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75" x14ac:dyDescent="0.25">
      <c r="A27" s="67" t="s">
        <v>17</v>
      </c>
      <c r="B27"/>
      <c r="C27" s="121" t="s">
        <v>63</v>
      </c>
      <c r="D27" s="121"/>
      <c r="E27" s="121"/>
      <c r="F27" s="121"/>
      <c r="G27" s="69" t="s">
        <v>33</v>
      </c>
      <c r="H27" s="63">
        <v>1</v>
      </c>
      <c r="I27" s="121" t="s">
        <v>64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5" x14ac:dyDescent="0.25">
      <c r="B28"/>
      <c r="C28" s="127" t="s">
        <v>20</v>
      </c>
      <c r="D28" s="127"/>
      <c r="E28" s="127"/>
      <c r="F28" s="127"/>
      <c r="G28" s="59" t="s">
        <v>20</v>
      </c>
      <c r="H28" s="63">
        <v>2</v>
      </c>
      <c r="I28" s="121" t="s">
        <v>63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75" x14ac:dyDescent="0.25">
      <c r="A29" s="67" t="s">
        <v>32</v>
      </c>
      <c r="B29"/>
      <c r="C29" s="127"/>
      <c r="D29" s="127"/>
      <c r="E29" s="127"/>
      <c r="F29" s="127"/>
      <c r="G29" s="60"/>
      <c r="H29" s="63">
        <v>3</v>
      </c>
      <c r="I29" s="121" t="s">
        <v>65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5" x14ac:dyDescent="0.25">
      <c r="A30" s="57"/>
      <c r="B30"/>
      <c r="C30" s="127"/>
      <c r="D30" s="127"/>
      <c r="E30" s="127"/>
      <c r="F30" s="127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5" x14ac:dyDescent="0.25">
      <c r="A31" s="57"/>
      <c r="B31"/>
      <c r="C31" s="127"/>
      <c r="D31" s="127"/>
      <c r="E31" s="127"/>
      <c r="F31" s="127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75" x14ac:dyDescent="0.25">
      <c r="A32" s="7"/>
      <c r="B32"/>
      <c r="C32" s="63"/>
      <c r="D32" s="29"/>
      <c r="E32" s="29"/>
      <c r="F32" s="29"/>
      <c r="G32" s="70" t="s">
        <v>38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1:20" ht="15.75" x14ac:dyDescent="0.25">
      <c r="C33" s="30"/>
      <c r="D33" s="31"/>
      <c r="E33" s="31"/>
      <c r="F33" s="32"/>
      <c r="G33" s="70" t="s">
        <v>35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</row>
    <row r="34" spans="1:20" ht="15.75" x14ac:dyDescent="0.25">
      <c r="A34" s="67" t="s">
        <v>18</v>
      </c>
      <c r="B34"/>
      <c r="C34" s="121" t="s">
        <v>63</v>
      </c>
      <c r="D34" s="121"/>
      <c r="E34" s="121"/>
      <c r="F34" s="121"/>
      <c r="G34" s="70" t="s">
        <v>37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</row>
    <row r="35" spans="1:20" ht="15" x14ac:dyDescent="0.25">
      <c r="C35" s="121"/>
      <c r="D35" s="121"/>
      <c r="E35" s="121"/>
      <c r="F35" s="121"/>
      <c r="G35" s="58"/>
      <c r="H35" s="29"/>
      <c r="I35" s="61"/>
    </row>
    <row r="36" spans="1:20" ht="15.75" x14ac:dyDescent="0.2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r="37" spans="1:20" ht="15" x14ac:dyDescent="0.25">
      <c r="C37" s="121"/>
      <c r="D37" s="121"/>
      <c r="E37" s="121"/>
      <c r="F37" s="121"/>
      <c r="G37" s="58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r="38" spans="1:20" ht="15" x14ac:dyDescent="0.25">
      <c r="A38" s="53" t="s">
        <v>21</v>
      </c>
      <c r="B38" s="53"/>
      <c r="C38" s="33" t="s">
        <v>42</v>
      </c>
      <c r="D38" s="34"/>
      <c r="E38" s="34"/>
      <c r="F38" s="35"/>
      <c r="G38" s="5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</row>
    <row r="39" spans="1:20" ht="15" x14ac:dyDescent="0.25">
      <c r="A39" s="54"/>
      <c r="B39" s="54"/>
      <c r="C39" s="55"/>
      <c r="D39" s="31"/>
      <c r="E39" s="31"/>
      <c r="F39" s="32"/>
      <c r="G39" s="5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</row>
    <row r="40" spans="1:20" ht="15" x14ac:dyDescent="0.25">
      <c r="C40" s="3"/>
      <c r="D40" s="4"/>
      <c r="E40" s="4"/>
      <c r="F40" s="5"/>
      <c r="G40" s="5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</row>
    <row r="41" spans="1:20" x14ac:dyDescent="0.2">
      <c r="H41" s="56"/>
      <c r="I41" s="62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10:M10">
    <cfRule type="cellIs" dxfId="127" priority="63" stopIfTrue="1" operator="between">
      <formula>1</formula>
      <formula>300</formula>
    </cfRule>
    <cfRule type="cellIs" dxfId="126" priority="64" stopIfTrue="1" operator="lessThanOrEqual">
      <formula>0</formula>
    </cfRule>
  </conditionalFormatting>
  <conditionalFormatting sqref="H10:K10">
    <cfRule type="cellIs" dxfId="125" priority="61" stopIfTrue="1" operator="between">
      <formula>1</formula>
      <formula>300</formula>
    </cfRule>
    <cfRule type="cellIs" dxfId="124" priority="62" stopIfTrue="1" operator="lessThanOrEqual">
      <formula>0</formula>
    </cfRule>
  </conditionalFormatting>
  <conditionalFormatting sqref="L11:M11">
    <cfRule type="cellIs" dxfId="123" priority="59" stopIfTrue="1" operator="between">
      <formula>1</formula>
      <formula>300</formula>
    </cfRule>
    <cfRule type="cellIs" dxfId="122" priority="60" stopIfTrue="1" operator="lessThanOrEqual">
      <formula>0</formula>
    </cfRule>
  </conditionalFormatting>
  <conditionalFormatting sqref="H11:K11">
    <cfRule type="cellIs" dxfId="121" priority="57" stopIfTrue="1" operator="between">
      <formula>1</formula>
      <formula>300</formula>
    </cfRule>
    <cfRule type="cellIs" dxfId="120" priority="58" stopIfTrue="1" operator="lessThanOrEqual">
      <formula>0</formula>
    </cfRule>
  </conditionalFormatting>
  <conditionalFormatting sqref="L12:M12">
    <cfRule type="cellIs" dxfId="119" priority="55" stopIfTrue="1" operator="between">
      <formula>1</formula>
      <formula>300</formula>
    </cfRule>
    <cfRule type="cellIs" dxfId="118" priority="56" stopIfTrue="1" operator="lessThanOrEqual">
      <formula>0</formula>
    </cfRule>
  </conditionalFormatting>
  <conditionalFormatting sqref="H12:K12">
    <cfRule type="cellIs" dxfId="117" priority="53" stopIfTrue="1" operator="between">
      <formula>1</formula>
      <formula>300</formula>
    </cfRule>
    <cfRule type="cellIs" dxfId="116" priority="54" stopIfTrue="1" operator="lessThanOrEqual">
      <formula>0</formula>
    </cfRule>
  </conditionalFormatting>
  <conditionalFormatting sqref="L13:M13">
    <cfRule type="cellIs" dxfId="115" priority="51" stopIfTrue="1" operator="between">
      <formula>1</formula>
      <formula>300</formula>
    </cfRule>
    <cfRule type="cellIs" dxfId="114" priority="52" stopIfTrue="1" operator="lessThanOrEqual">
      <formula>0</formula>
    </cfRule>
  </conditionalFormatting>
  <conditionalFormatting sqref="H13:K13">
    <cfRule type="cellIs" dxfId="113" priority="49" stopIfTrue="1" operator="between">
      <formula>1</formula>
      <formula>300</formula>
    </cfRule>
    <cfRule type="cellIs" dxfId="112" priority="50" stopIfTrue="1" operator="lessThanOrEqual">
      <formula>0</formula>
    </cfRule>
  </conditionalFormatting>
  <conditionalFormatting sqref="L14:M14">
    <cfRule type="cellIs" dxfId="111" priority="47" stopIfTrue="1" operator="between">
      <formula>1</formula>
      <formula>300</formula>
    </cfRule>
    <cfRule type="cellIs" dxfId="110" priority="48" stopIfTrue="1" operator="lessThanOrEqual">
      <formula>0</formula>
    </cfRule>
  </conditionalFormatting>
  <conditionalFormatting sqref="H14:K14">
    <cfRule type="cellIs" dxfId="109" priority="45" stopIfTrue="1" operator="between">
      <formula>1</formula>
      <formula>300</formula>
    </cfRule>
    <cfRule type="cellIs" dxfId="108" priority="46" stopIfTrue="1" operator="lessThanOrEqual">
      <formula>0</formula>
    </cfRule>
  </conditionalFormatting>
  <conditionalFormatting sqref="L15:M15">
    <cfRule type="cellIs" dxfId="107" priority="43" stopIfTrue="1" operator="between">
      <formula>1</formula>
      <formula>300</formula>
    </cfRule>
    <cfRule type="cellIs" dxfId="106" priority="44" stopIfTrue="1" operator="lessThanOrEqual">
      <formula>0</formula>
    </cfRule>
  </conditionalFormatting>
  <conditionalFormatting sqref="H15:K15">
    <cfRule type="cellIs" dxfId="105" priority="41" stopIfTrue="1" operator="between">
      <formula>1</formula>
      <formula>300</formula>
    </cfRule>
    <cfRule type="cellIs" dxfId="104" priority="42" stopIfTrue="1" operator="lessThanOrEqual">
      <formula>0</formula>
    </cfRule>
  </conditionalFormatting>
  <conditionalFormatting sqref="L16:M16">
    <cfRule type="cellIs" dxfId="103" priority="39" stopIfTrue="1" operator="between">
      <formula>1</formula>
      <formula>300</formula>
    </cfRule>
    <cfRule type="cellIs" dxfId="102" priority="40" stopIfTrue="1" operator="lessThanOrEqual">
      <formula>0</formula>
    </cfRule>
  </conditionalFormatting>
  <conditionalFormatting sqref="H16:K16">
    <cfRule type="cellIs" dxfId="101" priority="37" stopIfTrue="1" operator="between">
      <formula>1</formula>
      <formula>300</formula>
    </cfRule>
    <cfRule type="cellIs" dxfId="100" priority="38" stopIfTrue="1" operator="lessThanOrEqual">
      <formula>0</formula>
    </cfRule>
  </conditionalFormatting>
  <conditionalFormatting sqref="L17:M17">
    <cfRule type="cellIs" dxfId="99" priority="35" stopIfTrue="1" operator="between">
      <formula>1</formula>
      <formula>300</formula>
    </cfRule>
    <cfRule type="cellIs" dxfId="98" priority="36" stopIfTrue="1" operator="lessThanOrEqual">
      <formula>0</formula>
    </cfRule>
  </conditionalFormatting>
  <conditionalFormatting sqref="H17:K17">
    <cfRule type="cellIs" dxfId="97" priority="33" stopIfTrue="1" operator="between">
      <formula>1</formula>
      <formula>300</formula>
    </cfRule>
    <cfRule type="cellIs" dxfId="96" priority="34" stopIfTrue="1" operator="lessThanOrEqual">
      <formula>0</formula>
    </cfRule>
  </conditionalFormatting>
  <conditionalFormatting sqref="L18:M18">
    <cfRule type="cellIs" dxfId="95" priority="31" stopIfTrue="1" operator="between">
      <formula>1</formula>
      <formula>300</formula>
    </cfRule>
    <cfRule type="cellIs" dxfId="94" priority="32" stopIfTrue="1" operator="lessThanOrEqual">
      <formula>0</formula>
    </cfRule>
  </conditionalFormatting>
  <conditionalFormatting sqref="H18:K18">
    <cfRule type="cellIs" dxfId="93" priority="29" stopIfTrue="1" operator="between">
      <formula>1</formula>
      <formula>300</formula>
    </cfRule>
    <cfRule type="cellIs" dxfId="92" priority="30" stopIfTrue="1" operator="lessThanOrEqual">
      <formula>0</formula>
    </cfRule>
  </conditionalFormatting>
  <conditionalFormatting sqref="L19:M19">
    <cfRule type="cellIs" dxfId="91" priority="27" stopIfTrue="1" operator="between">
      <formula>1</formula>
      <formula>300</formula>
    </cfRule>
    <cfRule type="cellIs" dxfId="90" priority="28" stopIfTrue="1" operator="lessThanOrEqual">
      <formula>0</formula>
    </cfRule>
  </conditionalFormatting>
  <conditionalFormatting sqref="H19:K19">
    <cfRule type="cellIs" dxfId="89" priority="25" stopIfTrue="1" operator="between">
      <formula>1</formula>
      <formula>300</formula>
    </cfRule>
    <cfRule type="cellIs" dxfId="88" priority="26" stopIfTrue="1" operator="lessThanOrEqual">
      <formula>0</formula>
    </cfRule>
  </conditionalFormatting>
  <conditionalFormatting sqref="L20:M20">
    <cfRule type="cellIs" dxfId="87" priority="23" stopIfTrue="1" operator="between">
      <formula>1</formula>
      <formula>300</formula>
    </cfRule>
    <cfRule type="cellIs" dxfId="86" priority="24" stopIfTrue="1" operator="lessThanOrEqual">
      <formula>0</formula>
    </cfRule>
  </conditionalFormatting>
  <conditionalFormatting sqref="H20:K20">
    <cfRule type="cellIs" dxfId="85" priority="21" stopIfTrue="1" operator="between">
      <formula>1</formula>
      <formula>300</formula>
    </cfRule>
    <cfRule type="cellIs" dxfId="84" priority="22" stopIfTrue="1" operator="lessThanOrEqual">
      <formula>0</formula>
    </cfRule>
  </conditionalFormatting>
  <conditionalFormatting sqref="L21:M21">
    <cfRule type="cellIs" dxfId="83" priority="19" stopIfTrue="1" operator="between">
      <formula>1</formula>
      <formula>300</formula>
    </cfRule>
    <cfRule type="cellIs" dxfId="82" priority="20" stopIfTrue="1" operator="lessThanOrEqual">
      <formula>0</formula>
    </cfRule>
  </conditionalFormatting>
  <conditionalFormatting sqref="H21:K21">
    <cfRule type="cellIs" dxfId="81" priority="17" stopIfTrue="1" operator="between">
      <formula>1</formula>
      <formula>300</formula>
    </cfRule>
    <cfRule type="cellIs" dxfId="80" priority="18" stopIfTrue="1" operator="lessThanOrEqual">
      <formula>0</formula>
    </cfRule>
  </conditionalFormatting>
  <conditionalFormatting sqref="L22:M22">
    <cfRule type="cellIs" dxfId="79" priority="15" stopIfTrue="1" operator="between">
      <formula>1</formula>
      <formula>300</formula>
    </cfRule>
    <cfRule type="cellIs" dxfId="78" priority="16" stopIfTrue="1" operator="lessThanOrEqual">
      <formula>0</formula>
    </cfRule>
  </conditionalFormatting>
  <conditionalFormatting sqref="H22:K22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L23:M23">
    <cfRule type="cellIs" dxfId="75" priority="11" stopIfTrue="1" operator="between">
      <formula>1</formula>
      <formula>300</formula>
    </cfRule>
    <cfRule type="cellIs" dxfId="74" priority="12" stopIfTrue="1" operator="lessThanOrEqual">
      <formula>0</formula>
    </cfRule>
  </conditionalFormatting>
  <conditionalFormatting sqref="H23:K23">
    <cfRule type="cellIs" dxfId="73" priority="9" stopIfTrue="1" operator="between">
      <formula>1</formula>
      <formula>300</formula>
    </cfRule>
    <cfRule type="cellIs" dxfId="72" priority="10" stopIfTrue="1" operator="lessThanOrEqual">
      <formula>0</formula>
    </cfRule>
  </conditionalFormatting>
  <conditionalFormatting sqref="L24:M24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H24:K24">
    <cfRule type="cellIs" dxfId="69" priority="5" stopIfTrue="1" operator="between">
      <formula>1</formula>
      <formula>300</formula>
    </cfRule>
    <cfRule type="cellIs" dxfId="68" priority="6" stopIfTrue="1" operator="lessThanOrEqual">
      <formula>0</formula>
    </cfRule>
  </conditionalFormatting>
  <conditionalFormatting sqref="L9:M9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9:K9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3" xr:uid="{0BF10C04-E95E-B14E-83B4-8037D6658907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autoPageBreaks="0" fitToPage="1"/>
  </sheetPr>
  <dimension ref="A1:AB41"/>
  <sheetViews>
    <sheetView showGridLines="0" showRowColHeaders="0" showZeros="0" showOutlineSymbols="0" zoomScaleNormal="100" zoomScaleSheetLayoutView="75" zoomScalePageLayoutView="120" workbookViewId="0">
      <selection activeCell="H32" sqref="H32:T32"/>
    </sheetView>
  </sheetViews>
  <sheetFormatPr baseColWidth="10" defaultColWidth="9.140625" defaultRowHeight="12.75" x14ac:dyDescent="0.2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85546875" style="2" customWidth="1"/>
    <col min="6" max="6" width="27.7109375" style="6" customWidth="1"/>
    <col min="7" max="7" width="20.28515625" style="6" customWidth="1"/>
    <col min="8" max="8" width="7.140625" style="2" customWidth="1"/>
    <col min="9" max="9" width="7.140625" style="45" customWidth="1"/>
    <col min="10" max="13" width="7.14062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140625" style="5" customWidth="1"/>
    <col min="22" max="24" width="9.140625" style="5" hidden="1" customWidth="1"/>
    <col min="25" max="25" width="7.85546875" style="5" hidden="1" customWidth="1"/>
    <col min="26" max="26" width="9.140625" style="5" hidden="1" customWidth="1"/>
    <col min="27" max="28" width="9.140625" style="4" hidden="1" customWidth="1"/>
    <col min="29" max="16384" width="9.140625" style="5"/>
  </cols>
  <sheetData>
    <row r="1" spans="1:28" ht="53.25" customHeight="1" x14ac:dyDescent="0.8">
      <c r="F1" s="122" t="s">
        <v>39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28" ht="24.75" customHeight="1" x14ac:dyDescent="0.5">
      <c r="F2" s="123" t="s">
        <v>34</v>
      </c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4" spans="1:28" ht="12" customHeight="1" x14ac:dyDescent="0.2"/>
    <row r="5" spans="1:28" s="7" customFormat="1" ht="15.75" x14ac:dyDescent="0.25">
      <c r="A5" s="36"/>
      <c r="B5" s="71" t="s">
        <v>27</v>
      </c>
      <c r="C5" s="124" t="s">
        <v>20</v>
      </c>
      <c r="D5" s="124"/>
      <c r="E5" s="124"/>
      <c r="F5" s="124"/>
      <c r="G5" s="72" t="s">
        <v>0</v>
      </c>
      <c r="H5" s="125"/>
      <c r="I5" s="125"/>
      <c r="J5" s="125"/>
      <c r="K5" s="125"/>
      <c r="L5" s="71" t="s">
        <v>1</v>
      </c>
      <c r="M5" s="126"/>
      <c r="N5" s="126"/>
      <c r="O5" s="126"/>
      <c r="P5" s="126"/>
      <c r="Q5" s="71" t="s">
        <v>2</v>
      </c>
      <c r="R5" s="99"/>
      <c r="S5" s="73" t="s">
        <v>24</v>
      </c>
      <c r="T5" s="87">
        <v>2</v>
      </c>
      <c r="AA5" s="108"/>
      <c r="AB5" s="108"/>
    </row>
    <row r="6" spans="1:28" x14ac:dyDescent="0.2">
      <c r="Z6" s="113" t="s">
        <v>46</v>
      </c>
      <c r="AA6" s="113" t="s">
        <v>46</v>
      </c>
      <c r="AB6" s="113" t="s">
        <v>46</v>
      </c>
    </row>
    <row r="7" spans="1:28" s="1" customFormat="1" x14ac:dyDescent="0.2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2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00000000000001" customHeight="1" x14ac:dyDescent="0.2">
      <c r="A9" s="91"/>
      <c r="B9" s="74"/>
      <c r="C9" s="75"/>
      <c r="D9" s="76"/>
      <c r="E9" s="88"/>
      <c r="F9" s="77"/>
      <c r="G9" s="77"/>
      <c r="H9" s="92"/>
      <c r="I9" s="93"/>
      <c r="J9" s="94"/>
      <c r="K9" s="95"/>
      <c r="L9" s="96"/>
      <c r="M9" s="96"/>
      <c r="N9" s="78">
        <f t="shared" ref="N9:N24" si="0">IF(MAX(H9:J9)&lt;0,0,TRUNC(MAX(H9:J9)/1)*1)</f>
        <v>0</v>
      </c>
      <c r="O9" s="78">
        <f t="shared" ref="O9:O24" si="1">IF(MAX(K9:M9)&lt;0,0,TRUNC(MAX(K9:M9)/1)*1)</f>
        <v>0</v>
      </c>
      <c r="P9" s="78">
        <f t="shared" ref="P9:P23" si="2">IF(N9=0,0,IF(O9=0,0,SUM(N9:O9)))</f>
        <v>0</v>
      </c>
      <c r="Q9" s="101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100" t="str">
        <f>IF(Y9=1,Q9*AB9,"")</f>
        <v/>
      </c>
      <c r="S9" s="79"/>
      <c r="T9" s="80"/>
      <c r="U9" s="81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89">
        <f>R5</f>
        <v>0</v>
      </c>
      <c r="W9" s="64" t="b">
        <f>IF(ISNUMBER(FIND("M",C9)),"m",IF(ISNUMBER(FIND("K",C9)),"k"))</f>
        <v>0</v>
      </c>
      <c r="X9" s="106">
        <f>IF(OR(D9="",V9=""),0,(YEAR(V9)-YEAR(D9)))</f>
        <v>0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str">
        <f>IF(W9="m",Z9,IF(W9="k",AA9,""))</f>
        <v/>
      </c>
    </row>
    <row r="10" spans="1:28" s="10" customFormat="1" ht="20.100000000000001" customHeight="1" x14ac:dyDescent="0.2">
      <c r="A10" s="91"/>
      <c r="B10" s="74"/>
      <c r="C10" s="75"/>
      <c r="D10" s="76"/>
      <c r="E10" s="88"/>
      <c r="F10" s="77"/>
      <c r="G10" s="77"/>
      <c r="H10" s="92"/>
      <c r="I10" s="93"/>
      <c r="J10" s="94"/>
      <c r="K10" s="95"/>
      <c r="L10" s="96"/>
      <c r="M10" s="96"/>
      <c r="N10" s="78">
        <f t="shared" si="0"/>
        <v>0</v>
      </c>
      <c r="O10" s="78">
        <f t="shared" si="1"/>
        <v>0</v>
      </c>
      <c r="P10" s="78">
        <f t="shared" si="2"/>
        <v>0</v>
      </c>
      <c r="Q10" s="100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100" t="str">
        <f t="shared" ref="R10:R24" si="4">IF(Y10=1,Q10*AB10,"")</f>
        <v/>
      </c>
      <c r="S10" s="82"/>
      <c r="T10" s="83"/>
      <c r="U10" s="81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89">
        <f>R5</f>
        <v>0</v>
      </c>
      <c r="W10" s="64" t="b">
        <f t="shared" ref="W10:W24" si="6">IF(ISNUMBER(FIND("M",C10)),"m",IF(ISNUMBER(FIND("K",C10)),"k"))</f>
        <v>0</v>
      </c>
      <c r="X10" s="106">
        <f>IF(OR(D10="",V10=""),0,(YEAR(V10)-YEAR(D10)))</f>
        <v>0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str">
        <f t="shared" ref="AB10:AB24" si="7">IF(W10="m",Z10,IF(W10="k",AA10,""))</f>
        <v/>
      </c>
    </row>
    <row r="11" spans="1:28" s="10" customFormat="1" ht="20.100000000000001" customHeight="1" x14ac:dyDescent="0.2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>
        <f t="shared" si="0"/>
        <v>0</v>
      </c>
      <c r="O11" s="78">
        <f t="shared" si="1"/>
        <v>0</v>
      </c>
      <c r="P11" s="78">
        <f t="shared" si="2"/>
        <v>0</v>
      </c>
      <c r="Q11" s="100" t="str">
        <f t="shared" si="3"/>
        <v/>
      </c>
      <c r="R11" s="100" t="str">
        <f t="shared" si="4"/>
        <v/>
      </c>
      <c r="S11" s="82"/>
      <c r="T11" s="83"/>
      <c r="U11" s="81" t="str">
        <f t="shared" si="5"/>
        <v/>
      </c>
      <c r="V11" s="89">
        <f>R5</f>
        <v>0</v>
      </c>
      <c r="W11" s="64" t="b">
        <f t="shared" si="6"/>
        <v>0</v>
      </c>
      <c r="X11" s="106">
        <f>IF(OR(D11="",V11=""),0,(YEAR(V11)-YEAR(D11)))</f>
        <v>0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7"/>
        <v/>
      </c>
    </row>
    <row r="12" spans="1:28" s="10" customFormat="1" ht="20.100000000000001" customHeight="1" x14ac:dyDescent="0.2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>
        <f t="shared" si="0"/>
        <v>0</v>
      </c>
      <c r="O12" s="78">
        <f t="shared" si="1"/>
        <v>0</v>
      </c>
      <c r="P12" s="78">
        <f t="shared" si="2"/>
        <v>0</v>
      </c>
      <c r="Q12" s="100" t="str">
        <f t="shared" si="3"/>
        <v/>
      </c>
      <c r="R12" s="100" t="str">
        <f t="shared" si="4"/>
        <v/>
      </c>
      <c r="S12" s="82"/>
      <c r="T12" s="83" t="s">
        <v>20</v>
      </c>
      <c r="U12" s="81" t="str">
        <f t="shared" si="5"/>
        <v/>
      </c>
      <c r="V12" s="89">
        <f>R5</f>
        <v>0</v>
      </c>
      <c r="W12" s="64" t="b">
        <f t="shared" si="6"/>
        <v>0</v>
      </c>
      <c r="X12" s="106">
        <f>IF(OR(D12="",V12=""),0,(YEAR(V12)-YEAR(D12)))</f>
        <v>0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7"/>
        <v/>
      </c>
    </row>
    <row r="13" spans="1:28" s="10" customFormat="1" ht="20.100000000000001" customHeight="1" x14ac:dyDescent="0.2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>
        <f t="shared" si="0"/>
        <v>0</v>
      </c>
      <c r="O13" s="78">
        <f t="shared" si="1"/>
        <v>0</v>
      </c>
      <c r="P13" s="78">
        <f t="shared" si="2"/>
        <v>0</v>
      </c>
      <c r="Q13" s="100" t="str">
        <f t="shared" si="3"/>
        <v/>
      </c>
      <c r="R13" s="100" t="str">
        <f t="shared" si="4"/>
        <v/>
      </c>
      <c r="S13" s="82"/>
      <c r="T13" s="83" t="s">
        <v>20</v>
      </c>
      <c r="U13" s="81" t="str">
        <f t="shared" si="5"/>
        <v/>
      </c>
      <c r="V13" s="89">
        <f>R5</f>
        <v>0</v>
      </c>
      <c r="W13" s="64" t="b">
        <f t="shared" si="6"/>
        <v>0</v>
      </c>
      <c r="X13" s="106">
        <f t="shared" ref="X13:X24" si="9">IF(OR(D13="",V13=""),0,(YEAR(V13)-YEAR(D13)))</f>
        <v>0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7"/>
        <v/>
      </c>
    </row>
    <row r="14" spans="1:28" s="10" customFormat="1" ht="20.100000000000001" customHeight="1" x14ac:dyDescent="0.2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0</v>
      </c>
      <c r="W14" s="64" t="b">
        <f t="shared" si="6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7"/>
        <v/>
      </c>
    </row>
    <row r="15" spans="1:28" s="10" customFormat="1" ht="20.100000000000001" customHeight="1" x14ac:dyDescent="0.2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0</v>
      </c>
      <c r="W15" s="64" t="b">
        <f t="shared" si="6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7"/>
        <v/>
      </c>
    </row>
    <row r="16" spans="1:28" s="10" customFormat="1" ht="20.100000000000001" customHeight="1" x14ac:dyDescent="0.2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0</v>
      </c>
      <c r="W16" s="64" t="b">
        <f t="shared" si="6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7"/>
        <v/>
      </c>
    </row>
    <row r="17" spans="1:28" s="10" customFormat="1" ht="20.100000000000001" customHeight="1" x14ac:dyDescent="0.2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0</v>
      </c>
      <c r="W17" s="64" t="b">
        <f t="shared" si="6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7"/>
        <v/>
      </c>
    </row>
    <row r="18" spans="1:28" s="10" customFormat="1" ht="20.100000000000001" customHeight="1" x14ac:dyDescent="0.2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0</v>
      </c>
      <c r="W18" s="64" t="b">
        <f t="shared" si="6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7"/>
        <v/>
      </c>
    </row>
    <row r="19" spans="1:28" s="10" customFormat="1" ht="20.100000000000001" customHeight="1" x14ac:dyDescent="0.2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0</v>
      </c>
      <c r="W19" s="64" t="b">
        <f t="shared" si="6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7"/>
        <v/>
      </c>
    </row>
    <row r="20" spans="1:28" s="10" customFormat="1" ht="20.100000000000001" customHeight="1" x14ac:dyDescent="0.2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0</v>
      </c>
      <c r="W20" s="64" t="b">
        <f t="shared" si="6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7"/>
        <v/>
      </c>
    </row>
    <row r="21" spans="1:28" s="10" customFormat="1" ht="20.100000000000001" customHeight="1" x14ac:dyDescent="0.2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0</v>
      </c>
      <c r="W21" s="64" t="b">
        <f t="shared" si="6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7"/>
        <v/>
      </c>
    </row>
    <row r="22" spans="1:28" s="10" customFormat="1" ht="20.100000000000001" customHeight="1" x14ac:dyDescent="0.2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0</v>
      </c>
      <c r="W22" s="64" t="b">
        <f t="shared" si="6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7"/>
        <v/>
      </c>
    </row>
    <row r="23" spans="1:28" s="10" customFormat="1" ht="20.100000000000001" customHeight="1" x14ac:dyDescent="0.2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0</v>
      </c>
      <c r="W23" s="64" t="b">
        <f t="shared" si="6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7"/>
        <v/>
      </c>
    </row>
    <row r="24" spans="1:28" s="10" customFormat="1" ht="20.100000000000001" customHeight="1" x14ac:dyDescent="0.2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0</v>
      </c>
      <c r="W24" s="64" t="b">
        <f t="shared" si="6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7"/>
        <v/>
      </c>
    </row>
    <row r="25" spans="1:28" s="8" customFormat="1" ht="9" customHeight="1" x14ac:dyDescent="0.2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2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75" x14ac:dyDescent="0.25">
      <c r="A27" s="67" t="s">
        <v>17</v>
      </c>
      <c r="B27"/>
      <c r="C27" s="121"/>
      <c r="D27" s="121"/>
      <c r="E27" s="121"/>
      <c r="F27" s="121"/>
      <c r="G27" s="69" t="s">
        <v>33</v>
      </c>
      <c r="H27" s="63">
        <v>1</v>
      </c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5" x14ac:dyDescent="0.25">
      <c r="B28"/>
      <c r="C28" s="127" t="s">
        <v>20</v>
      </c>
      <c r="D28" s="127"/>
      <c r="E28" s="127"/>
      <c r="F28" s="127"/>
      <c r="G28" s="59" t="s">
        <v>20</v>
      </c>
      <c r="H28" s="63">
        <v>2</v>
      </c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75" x14ac:dyDescent="0.25">
      <c r="A29" s="67" t="s">
        <v>32</v>
      </c>
      <c r="B29"/>
      <c r="C29" s="127"/>
      <c r="D29" s="127"/>
      <c r="E29" s="127"/>
      <c r="F29" s="127"/>
      <c r="G29" s="60"/>
      <c r="H29" s="63">
        <v>3</v>
      </c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5" x14ac:dyDescent="0.25">
      <c r="A30" s="57"/>
      <c r="B30"/>
      <c r="C30" s="127"/>
      <c r="D30" s="127"/>
      <c r="E30" s="127"/>
      <c r="F30" s="127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5" x14ac:dyDescent="0.25">
      <c r="A31" s="57"/>
      <c r="B31"/>
      <c r="C31" s="127"/>
      <c r="D31" s="127"/>
      <c r="E31" s="127"/>
      <c r="F31" s="127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75" x14ac:dyDescent="0.25">
      <c r="A32" s="7"/>
      <c r="B32"/>
      <c r="C32" s="63"/>
      <c r="D32" s="29"/>
      <c r="E32" s="29"/>
      <c r="F32" s="29"/>
      <c r="G32" s="70" t="s">
        <v>38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1:20" ht="15.75" x14ac:dyDescent="0.25">
      <c r="C33" s="30"/>
      <c r="D33" s="31"/>
      <c r="E33" s="31"/>
      <c r="F33" s="32"/>
      <c r="G33" s="70" t="s">
        <v>35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</row>
    <row r="34" spans="1:20" ht="15.75" x14ac:dyDescent="0.25">
      <c r="A34" s="67" t="s">
        <v>18</v>
      </c>
      <c r="B34"/>
      <c r="C34" s="121"/>
      <c r="D34" s="121"/>
      <c r="E34" s="121"/>
      <c r="F34" s="121"/>
      <c r="G34" s="70" t="s">
        <v>37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</row>
    <row r="35" spans="1:20" ht="15" x14ac:dyDescent="0.25">
      <c r="C35" s="121"/>
      <c r="D35" s="121"/>
      <c r="E35" s="121"/>
      <c r="F35" s="121"/>
      <c r="G35" s="58"/>
      <c r="H35" s="29"/>
      <c r="I35" s="61"/>
    </row>
    <row r="36" spans="1:20" ht="15.75" x14ac:dyDescent="0.2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r="37" spans="1:20" ht="15" x14ac:dyDescent="0.25">
      <c r="C37" s="121"/>
      <c r="D37" s="121"/>
      <c r="E37" s="121"/>
      <c r="F37" s="121"/>
      <c r="G37" s="58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r="38" spans="1:20" ht="15" x14ac:dyDescent="0.25">
      <c r="A38" s="53" t="s">
        <v>21</v>
      </c>
      <c r="B38" s="53"/>
      <c r="C38" s="33" t="s">
        <v>42</v>
      </c>
      <c r="D38" s="34"/>
      <c r="E38" s="34"/>
      <c r="F38" s="35"/>
      <c r="G38" s="5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</row>
    <row r="39" spans="1:20" ht="15" x14ac:dyDescent="0.25">
      <c r="A39" s="54"/>
      <c r="B39" s="54"/>
      <c r="C39" s="55"/>
      <c r="D39" s="31"/>
      <c r="E39" s="31"/>
      <c r="F39" s="32"/>
      <c r="G39" s="5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</row>
    <row r="40" spans="1:20" ht="15" x14ac:dyDescent="0.25">
      <c r="C40" s="3"/>
      <c r="D40" s="4"/>
      <c r="E40" s="4"/>
      <c r="F40" s="5"/>
      <c r="G40" s="5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</row>
    <row r="41" spans="1:20" x14ac:dyDescent="0.2">
      <c r="H41" s="56"/>
      <c r="I41" s="62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67" priority="63" stopIfTrue="1" operator="between">
      <formula>1</formula>
      <formula>300</formula>
    </cfRule>
    <cfRule type="cellIs" dxfId="66" priority="64" stopIfTrue="1" operator="lessThanOrEqual">
      <formula>0</formula>
    </cfRule>
  </conditionalFormatting>
  <conditionalFormatting sqref="H9:K9">
    <cfRule type="cellIs" dxfId="65" priority="61" stopIfTrue="1" operator="between">
      <formula>1</formula>
      <formula>300</formula>
    </cfRule>
    <cfRule type="cellIs" dxfId="64" priority="62" stopIfTrue="1" operator="lessThanOrEqual">
      <formula>0</formula>
    </cfRule>
  </conditionalFormatting>
  <conditionalFormatting sqref="L10:M10">
    <cfRule type="cellIs" dxfId="63" priority="59" stopIfTrue="1" operator="between">
      <formula>1</formula>
      <formula>300</formula>
    </cfRule>
    <cfRule type="cellIs" dxfId="62" priority="60" stopIfTrue="1" operator="lessThanOrEqual">
      <formula>0</formula>
    </cfRule>
  </conditionalFormatting>
  <conditionalFormatting sqref="H10:K10">
    <cfRule type="cellIs" dxfId="61" priority="57" stopIfTrue="1" operator="between">
      <formula>1</formula>
      <formula>300</formula>
    </cfRule>
    <cfRule type="cellIs" dxfId="60" priority="58" stopIfTrue="1" operator="lessThanOrEqual">
      <formula>0</formula>
    </cfRule>
  </conditionalFormatting>
  <conditionalFormatting sqref="L11:M11">
    <cfRule type="cellIs" dxfId="59" priority="55" stopIfTrue="1" operator="between">
      <formula>1</formula>
      <formula>300</formula>
    </cfRule>
    <cfRule type="cellIs" dxfId="58" priority="56" stopIfTrue="1" operator="lessThanOrEqual">
      <formula>0</formula>
    </cfRule>
  </conditionalFormatting>
  <conditionalFormatting sqref="H11:K11">
    <cfRule type="cellIs" dxfId="57" priority="53" stopIfTrue="1" operator="between">
      <formula>1</formula>
      <formula>300</formula>
    </cfRule>
    <cfRule type="cellIs" dxfId="56" priority="54" stopIfTrue="1" operator="lessThanOrEqual">
      <formula>0</formula>
    </cfRule>
  </conditionalFormatting>
  <conditionalFormatting sqref="L12:M12">
    <cfRule type="cellIs" dxfId="55" priority="51" stopIfTrue="1" operator="between">
      <formula>1</formula>
      <formula>300</formula>
    </cfRule>
    <cfRule type="cellIs" dxfId="54" priority="52" stopIfTrue="1" operator="lessThanOrEqual">
      <formula>0</formula>
    </cfRule>
  </conditionalFormatting>
  <conditionalFormatting sqref="H12:K12">
    <cfRule type="cellIs" dxfId="53" priority="49" stopIfTrue="1" operator="between">
      <formula>1</formula>
      <formula>300</formula>
    </cfRule>
    <cfRule type="cellIs" dxfId="52" priority="50" stopIfTrue="1" operator="lessThanOrEqual">
      <formula>0</formula>
    </cfRule>
  </conditionalFormatting>
  <conditionalFormatting sqref="L13:M13">
    <cfRule type="cellIs" dxfId="51" priority="47" stopIfTrue="1" operator="between">
      <formula>1</formula>
      <formula>300</formula>
    </cfRule>
    <cfRule type="cellIs" dxfId="50" priority="48" stopIfTrue="1" operator="lessThanOrEqual">
      <formula>0</formula>
    </cfRule>
  </conditionalFormatting>
  <conditionalFormatting sqref="H13:K13">
    <cfRule type="cellIs" dxfId="49" priority="45" stopIfTrue="1" operator="between">
      <formula>1</formula>
      <formula>300</formula>
    </cfRule>
    <cfRule type="cellIs" dxfId="48" priority="46" stopIfTrue="1" operator="lessThanOrEqual">
      <formula>0</formula>
    </cfRule>
  </conditionalFormatting>
  <conditionalFormatting sqref="L14:M14">
    <cfRule type="cellIs" dxfId="47" priority="43" stopIfTrue="1" operator="between">
      <formula>1</formula>
      <formula>300</formula>
    </cfRule>
    <cfRule type="cellIs" dxfId="46" priority="44" stopIfTrue="1" operator="lessThanOrEqual">
      <formula>0</formula>
    </cfRule>
  </conditionalFormatting>
  <conditionalFormatting sqref="H14:K14">
    <cfRule type="cellIs" dxfId="45" priority="41" stopIfTrue="1" operator="between">
      <formula>1</formula>
      <formula>300</formula>
    </cfRule>
    <cfRule type="cellIs" dxfId="44" priority="42" stopIfTrue="1" operator="lessThanOrEqual">
      <formula>0</formula>
    </cfRule>
  </conditionalFormatting>
  <conditionalFormatting sqref="L15:M15">
    <cfRule type="cellIs" dxfId="43" priority="39" stopIfTrue="1" operator="between">
      <formula>1</formula>
      <formula>300</formula>
    </cfRule>
    <cfRule type="cellIs" dxfId="42" priority="40" stopIfTrue="1" operator="lessThanOrEqual">
      <formula>0</formula>
    </cfRule>
  </conditionalFormatting>
  <conditionalFormatting sqref="H15:K15">
    <cfRule type="cellIs" dxfId="41" priority="37" stopIfTrue="1" operator="between">
      <formula>1</formula>
      <formula>300</formula>
    </cfRule>
    <cfRule type="cellIs" dxfId="40" priority="38" stopIfTrue="1" operator="lessThanOrEqual">
      <formula>0</formula>
    </cfRule>
  </conditionalFormatting>
  <conditionalFormatting sqref="L16:M16">
    <cfRule type="cellIs" dxfId="39" priority="35" stopIfTrue="1" operator="between">
      <formula>1</formula>
      <formula>300</formula>
    </cfRule>
    <cfRule type="cellIs" dxfId="38" priority="36" stopIfTrue="1" operator="lessThanOrEqual">
      <formula>0</formula>
    </cfRule>
  </conditionalFormatting>
  <conditionalFormatting sqref="H16:K16">
    <cfRule type="cellIs" dxfId="37" priority="33" stopIfTrue="1" operator="between">
      <formula>1</formula>
      <formula>300</formula>
    </cfRule>
    <cfRule type="cellIs" dxfId="36" priority="34" stopIfTrue="1" operator="lessThanOrEqual">
      <formula>0</formula>
    </cfRule>
  </conditionalFormatting>
  <conditionalFormatting sqref="L17:M17">
    <cfRule type="cellIs" dxfId="35" priority="31" stopIfTrue="1" operator="between">
      <formula>1</formula>
      <formula>300</formula>
    </cfRule>
    <cfRule type="cellIs" dxfId="34" priority="32" stopIfTrue="1" operator="lessThanOrEqual">
      <formula>0</formula>
    </cfRule>
  </conditionalFormatting>
  <conditionalFormatting sqref="H17:K17">
    <cfRule type="cellIs" dxfId="33" priority="29" stopIfTrue="1" operator="between">
      <formula>1</formula>
      <formula>300</formula>
    </cfRule>
    <cfRule type="cellIs" dxfId="32" priority="30" stopIfTrue="1" operator="lessThanOrEqual">
      <formula>0</formula>
    </cfRule>
  </conditionalFormatting>
  <conditionalFormatting sqref="L18:M18">
    <cfRule type="cellIs" dxfId="31" priority="27" stopIfTrue="1" operator="between">
      <formula>1</formula>
      <formula>300</formula>
    </cfRule>
    <cfRule type="cellIs" dxfId="30" priority="28" stopIfTrue="1" operator="lessThanOrEqual">
      <formula>0</formula>
    </cfRule>
  </conditionalFormatting>
  <conditionalFormatting sqref="H18:K18">
    <cfRule type="cellIs" dxfId="29" priority="25" stopIfTrue="1" operator="between">
      <formula>1</formula>
      <formula>300</formula>
    </cfRule>
    <cfRule type="cellIs" dxfId="28" priority="26" stopIfTrue="1" operator="lessThanOrEqual">
      <formula>0</formula>
    </cfRule>
  </conditionalFormatting>
  <conditionalFormatting sqref="L19:M19">
    <cfRule type="cellIs" dxfId="27" priority="23" stopIfTrue="1" operator="between">
      <formula>1</formula>
      <formula>300</formula>
    </cfRule>
    <cfRule type="cellIs" dxfId="26" priority="24" stopIfTrue="1" operator="lessThanOrEqual">
      <formula>0</formula>
    </cfRule>
  </conditionalFormatting>
  <conditionalFormatting sqref="H19:K19">
    <cfRule type="cellIs" dxfId="25" priority="21" stopIfTrue="1" operator="between">
      <formula>1</formula>
      <formula>300</formula>
    </cfRule>
    <cfRule type="cellIs" dxfId="24" priority="22" stopIfTrue="1" operator="lessThanOrEqual">
      <formula>0</formula>
    </cfRule>
  </conditionalFormatting>
  <conditionalFormatting sqref="L20:M20">
    <cfRule type="cellIs" dxfId="23" priority="19" stopIfTrue="1" operator="between">
      <formula>1</formula>
      <formula>300</formula>
    </cfRule>
    <cfRule type="cellIs" dxfId="22" priority="20" stopIfTrue="1" operator="lessThanOrEqual">
      <formula>0</formula>
    </cfRule>
  </conditionalFormatting>
  <conditionalFormatting sqref="H20:K20">
    <cfRule type="cellIs" dxfId="21" priority="17" stopIfTrue="1" operator="between">
      <formula>1</formula>
      <formula>300</formula>
    </cfRule>
    <cfRule type="cellIs" dxfId="20" priority="18" stopIfTrue="1" operator="lessThanOrEqual">
      <formula>0</formula>
    </cfRule>
  </conditionalFormatting>
  <conditionalFormatting sqref="L21:M21">
    <cfRule type="cellIs" dxfId="19" priority="15" stopIfTrue="1" operator="between">
      <formula>1</formula>
      <formula>300</formula>
    </cfRule>
    <cfRule type="cellIs" dxfId="18" priority="16" stopIfTrue="1" operator="lessThanOrEqual">
      <formula>0</formula>
    </cfRule>
  </conditionalFormatting>
  <conditionalFormatting sqref="H21:K21">
    <cfRule type="cellIs" dxfId="17" priority="13" stopIfTrue="1" operator="between">
      <formula>1</formula>
      <formula>300</formula>
    </cfRule>
    <cfRule type="cellIs" dxfId="16" priority="14" stopIfTrue="1" operator="lessThanOrEqual">
      <formula>0</formula>
    </cfRule>
  </conditionalFormatting>
  <conditionalFormatting sqref="L22:M22">
    <cfRule type="cellIs" dxfId="15" priority="11" stopIfTrue="1" operator="between">
      <formula>1</formula>
      <formula>300</formula>
    </cfRule>
    <cfRule type="cellIs" dxfId="14" priority="12" stopIfTrue="1" operator="lessThanOrEqual">
      <formula>0</formula>
    </cfRule>
  </conditionalFormatting>
  <conditionalFormatting sqref="H22:K22">
    <cfRule type="cellIs" dxfId="13" priority="9" stopIfTrue="1" operator="between">
      <formula>1</formula>
      <formula>300</formula>
    </cfRule>
    <cfRule type="cellIs" dxfId="12" priority="10" stopIfTrue="1" operator="lessThanOrEqual">
      <formula>0</formula>
    </cfRule>
  </conditionalFormatting>
  <conditionalFormatting sqref="L23:M23">
    <cfRule type="cellIs" dxfId="11" priority="7" stopIfTrue="1" operator="between">
      <formula>1</formula>
      <formula>300</formula>
    </cfRule>
    <cfRule type="cellIs" dxfId="10" priority="8" stopIfTrue="1" operator="lessThanOrEqual">
      <formula>0</formula>
    </cfRule>
  </conditionalFormatting>
  <conditionalFormatting sqref="H23:K23">
    <cfRule type="cellIs" dxfId="9" priority="5" stopIfTrue="1" operator="between">
      <formula>1</formula>
      <formula>300</formula>
    </cfRule>
    <cfRule type="cellIs" dxfId="8" priority="6" stopIfTrue="1" operator="lessThanOrEqual">
      <formula>0</formula>
    </cfRule>
  </conditionalFormatting>
  <conditionalFormatting sqref="L24:M24">
    <cfRule type="cellIs" dxfId="7" priority="3" stopIfTrue="1" operator="between">
      <formula>1</formula>
      <formula>300</formula>
    </cfRule>
    <cfRule type="cellIs" dxfId="6" priority="4" stopIfTrue="1" operator="lessThanOrEqual">
      <formula>0</formula>
    </cfRule>
  </conditionalFormatting>
  <conditionalFormatting sqref="H24:K24">
    <cfRule type="cellIs" dxfId="5" priority="1" stopIfTrue="1" operator="between">
      <formula>1</formula>
      <formula>300</formula>
    </cfRule>
    <cfRule type="cellIs" dxfId="4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2A7BC7D0-7F0F-2441-A0FB-C743984D1D68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6FF3F9BB-A195-784A-8DFF-0E25B5637761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40625" defaultRowHeight="12.75" x14ac:dyDescent="0.2"/>
  <cols>
    <col min="1" max="1" width="11.28515625" customWidth="1"/>
    <col min="2" max="2" width="11.7109375" style="66" customWidth="1"/>
    <col min="3" max="3" width="12.28515625" bestFit="1" customWidth="1"/>
  </cols>
  <sheetData>
    <row r="1" spans="1:3" x14ac:dyDescent="0.2">
      <c r="A1" s="128" t="s">
        <v>43</v>
      </c>
      <c r="B1" s="128"/>
      <c r="C1" s="128"/>
    </row>
    <row r="2" spans="1:3" x14ac:dyDescent="0.2">
      <c r="A2" s="98" t="s">
        <v>40</v>
      </c>
      <c r="B2" s="97" t="s">
        <v>44</v>
      </c>
      <c r="C2" t="s">
        <v>45</v>
      </c>
    </row>
    <row r="3" spans="1:3" x14ac:dyDescent="0.2">
      <c r="A3" s="102">
        <v>30</v>
      </c>
      <c r="B3" s="97">
        <v>1</v>
      </c>
      <c r="C3" s="118">
        <v>1</v>
      </c>
    </row>
    <row r="4" spans="1:3" x14ac:dyDescent="0.2">
      <c r="A4" s="102">
        <v>31</v>
      </c>
      <c r="B4" s="97">
        <v>1.016</v>
      </c>
      <c r="C4" s="97">
        <v>1.016</v>
      </c>
    </row>
    <row r="5" spans="1:3" x14ac:dyDescent="0.2">
      <c r="A5" s="102">
        <v>32</v>
      </c>
      <c r="B5" s="97">
        <v>1.0309999999999999</v>
      </c>
      <c r="C5" s="97">
        <v>1.0169999999999999</v>
      </c>
    </row>
    <row r="6" spans="1:3" x14ac:dyDescent="0.2">
      <c r="A6" s="102">
        <v>33</v>
      </c>
      <c r="B6" s="97">
        <v>1.046</v>
      </c>
      <c r="C6" s="97">
        <v>1.046</v>
      </c>
    </row>
    <row r="7" spans="1:3" x14ac:dyDescent="0.2">
      <c r="A7" s="102">
        <v>34</v>
      </c>
      <c r="B7" s="97">
        <v>1.0589999999999999</v>
      </c>
      <c r="C7" s="97">
        <v>1.0589999999999999</v>
      </c>
    </row>
    <row r="8" spans="1:3" x14ac:dyDescent="0.2">
      <c r="A8" s="102">
        <v>35</v>
      </c>
      <c r="B8" s="97">
        <v>1.0720000000000001</v>
      </c>
      <c r="C8" s="97">
        <v>1.0720000000000001</v>
      </c>
    </row>
    <row r="9" spans="1:3" x14ac:dyDescent="0.2">
      <c r="A9" s="102">
        <v>36</v>
      </c>
      <c r="B9" s="97">
        <v>1.083</v>
      </c>
      <c r="C9" s="97">
        <v>1.0840000000000001</v>
      </c>
    </row>
    <row r="10" spans="1:3" x14ac:dyDescent="0.2">
      <c r="A10" s="102">
        <v>37</v>
      </c>
      <c r="B10" s="97">
        <v>1.0960000000000001</v>
      </c>
      <c r="C10" s="97">
        <v>1.097</v>
      </c>
    </row>
    <row r="11" spans="1:3" x14ac:dyDescent="0.2">
      <c r="A11" s="102">
        <v>38</v>
      </c>
      <c r="B11" s="97">
        <v>1.109</v>
      </c>
      <c r="C11" s="97">
        <v>1.1100000000000001</v>
      </c>
    </row>
    <row r="12" spans="1:3" x14ac:dyDescent="0.2">
      <c r="A12" s="102">
        <v>39</v>
      </c>
      <c r="B12" s="97">
        <v>1.1220000000000001</v>
      </c>
      <c r="C12" s="97">
        <v>1.1240000000000001</v>
      </c>
    </row>
    <row r="13" spans="1:3" x14ac:dyDescent="0.2">
      <c r="A13" s="102">
        <v>40</v>
      </c>
      <c r="B13" s="97">
        <v>1.135</v>
      </c>
      <c r="C13" s="97">
        <v>1.1379999999999999</v>
      </c>
    </row>
    <row r="14" spans="1:3" x14ac:dyDescent="0.2">
      <c r="A14" s="102">
        <v>41</v>
      </c>
      <c r="B14" s="97">
        <v>1.149</v>
      </c>
      <c r="C14" s="97">
        <v>1.153</v>
      </c>
    </row>
    <row r="15" spans="1:3" x14ac:dyDescent="0.2">
      <c r="A15" s="102">
        <v>42</v>
      </c>
      <c r="B15" s="97">
        <v>1.1619999999999999</v>
      </c>
      <c r="C15" s="97">
        <v>1.17</v>
      </c>
    </row>
    <row r="16" spans="1:3" x14ac:dyDescent="0.2">
      <c r="A16" s="102">
        <v>43</v>
      </c>
      <c r="B16" s="97">
        <v>1.1759999999999999</v>
      </c>
      <c r="C16" s="97">
        <v>1.1870000000000001</v>
      </c>
    </row>
    <row r="17" spans="1:3" x14ac:dyDescent="0.2">
      <c r="A17" s="102">
        <v>44</v>
      </c>
      <c r="B17" s="97">
        <v>1.1890000000000001</v>
      </c>
      <c r="C17" s="97">
        <v>1.2050000000000001</v>
      </c>
    </row>
    <row r="18" spans="1:3" x14ac:dyDescent="0.2">
      <c r="A18" s="102">
        <v>45</v>
      </c>
      <c r="B18" s="97">
        <v>1.2030000000000001</v>
      </c>
      <c r="C18" s="97">
        <v>1.2230000000000001</v>
      </c>
    </row>
    <row r="19" spans="1:3" x14ac:dyDescent="0.2">
      <c r="A19" s="102">
        <v>46</v>
      </c>
      <c r="B19" s="97">
        <v>1.218</v>
      </c>
      <c r="C19" s="97">
        <v>1.244</v>
      </c>
    </row>
    <row r="20" spans="1:3" x14ac:dyDescent="0.2">
      <c r="A20" s="102">
        <v>47</v>
      </c>
      <c r="B20" s="97">
        <v>1.2330000000000001</v>
      </c>
      <c r="C20" s="97">
        <v>1.2649999999999999</v>
      </c>
    </row>
    <row r="21" spans="1:3" x14ac:dyDescent="0.2">
      <c r="A21" s="102">
        <v>48</v>
      </c>
      <c r="B21" s="97">
        <v>1.248</v>
      </c>
      <c r="C21" s="97">
        <v>1.288</v>
      </c>
    </row>
    <row r="22" spans="1:3" x14ac:dyDescent="0.2">
      <c r="A22" s="102">
        <v>49</v>
      </c>
      <c r="B22" s="97">
        <v>1.2629999999999999</v>
      </c>
      <c r="C22" s="97">
        <v>1.3129999999999999</v>
      </c>
    </row>
    <row r="23" spans="1:3" x14ac:dyDescent="0.2">
      <c r="A23" s="102">
        <v>50</v>
      </c>
      <c r="B23" s="97">
        <v>1.2789999999999999</v>
      </c>
      <c r="C23" s="97">
        <v>1.34</v>
      </c>
    </row>
    <row r="24" spans="1:3" x14ac:dyDescent="0.2">
      <c r="A24" s="102">
        <v>51</v>
      </c>
      <c r="B24" s="97">
        <v>1.2969999999999999</v>
      </c>
      <c r="C24" s="97">
        <v>1.369</v>
      </c>
    </row>
    <row r="25" spans="1:3" x14ac:dyDescent="0.2">
      <c r="A25" s="102">
        <v>52</v>
      </c>
      <c r="B25" s="97">
        <v>1.3160000000000001</v>
      </c>
      <c r="C25" s="97">
        <v>1.401</v>
      </c>
    </row>
    <row r="26" spans="1:3" x14ac:dyDescent="0.2">
      <c r="A26" s="102">
        <v>53</v>
      </c>
      <c r="B26" s="97">
        <v>1.3380000000000001</v>
      </c>
      <c r="C26" s="97">
        <v>1.4350000000000001</v>
      </c>
    </row>
    <row r="27" spans="1:3" x14ac:dyDescent="0.2">
      <c r="A27" s="102">
        <v>54</v>
      </c>
      <c r="B27" s="97">
        <v>1.361</v>
      </c>
      <c r="C27" s="97">
        <v>1.47</v>
      </c>
    </row>
    <row r="28" spans="1:3" x14ac:dyDescent="0.2">
      <c r="A28" s="102">
        <v>55</v>
      </c>
      <c r="B28" s="97">
        <v>1.385</v>
      </c>
      <c r="C28" s="97">
        <v>1.5069999999999999</v>
      </c>
    </row>
    <row r="29" spans="1:3" ht="14.25" x14ac:dyDescent="0.2">
      <c r="A29" s="102">
        <v>56</v>
      </c>
      <c r="B29" s="97">
        <v>1.411</v>
      </c>
      <c r="C29" s="104">
        <v>1.5449999999999999</v>
      </c>
    </row>
    <row r="30" spans="1:3" ht="14.25" x14ac:dyDescent="0.2">
      <c r="A30" s="102">
        <v>57</v>
      </c>
      <c r="B30" s="97">
        <v>1.4370000000000001</v>
      </c>
      <c r="C30" s="103">
        <v>1.585</v>
      </c>
    </row>
    <row r="31" spans="1:3" ht="14.25" x14ac:dyDescent="0.2">
      <c r="A31" s="102">
        <v>58</v>
      </c>
      <c r="B31" s="97">
        <v>1.462</v>
      </c>
      <c r="C31" s="104">
        <v>1.625</v>
      </c>
    </row>
    <row r="32" spans="1:3" ht="14.25" x14ac:dyDescent="0.2">
      <c r="A32" s="102">
        <v>59</v>
      </c>
      <c r="B32" s="97">
        <v>1.488</v>
      </c>
      <c r="C32" s="103">
        <v>1.665</v>
      </c>
    </row>
    <row r="33" spans="1:3" ht="14.25" x14ac:dyDescent="0.2">
      <c r="A33" s="102">
        <v>60</v>
      </c>
      <c r="B33" s="97">
        <v>1.514</v>
      </c>
      <c r="C33" s="104">
        <v>1.7050000000000001</v>
      </c>
    </row>
    <row r="34" spans="1:3" ht="14.25" x14ac:dyDescent="0.2">
      <c r="A34" s="102">
        <v>61</v>
      </c>
      <c r="B34" s="97">
        <v>1.5409999999999999</v>
      </c>
      <c r="C34" s="103">
        <v>1.744</v>
      </c>
    </row>
    <row r="35" spans="1:3" ht="14.25" x14ac:dyDescent="0.2">
      <c r="A35" s="102">
        <v>62</v>
      </c>
      <c r="B35" s="97">
        <v>1.5680000000000001</v>
      </c>
      <c r="C35" s="104">
        <v>1.778</v>
      </c>
    </row>
    <row r="36" spans="1:3" ht="14.25" x14ac:dyDescent="0.2">
      <c r="A36" s="102">
        <v>63</v>
      </c>
      <c r="B36" s="97">
        <v>1.5980000000000001</v>
      </c>
      <c r="C36" s="103">
        <v>1.8080000000000001</v>
      </c>
    </row>
    <row r="37" spans="1:3" ht="14.25" x14ac:dyDescent="0.2">
      <c r="A37" s="102">
        <v>64</v>
      </c>
      <c r="B37" s="97">
        <v>1.629</v>
      </c>
      <c r="C37" s="104">
        <v>1.839</v>
      </c>
    </row>
    <row r="38" spans="1:3" ht="14.25" x14ac:dyDescent="0.2">
      <c r="A38" s="102">
        <v>65</v>
      </c>
      <c r="B38" s="97">
        <v>1.663</v>
      </c>
      <c r="C38" s="103">
        <v>1.873</v>
      </c>
    </row>
    <row r="39" spans="1:3" ht="14.25" x14ac:dyDescent="0.2">
      <c r="A39" s="102">
        <v>66</v>
      </c>
      <c r="B39" s="97">
        <v>1.6990000000000001</v>
      </c>
      <c r="C39" s="104">
        <v>1.909</v>
      </c>
    </row>
    <row r="40" spans="1:3" ht="14.25" x14ac:dyDescent="0.2">
      <c r="A40" s="102">
        <v>67</v>
      </c>
      <c r="B40" s="97">
        <v>1.738</v>
      </c>
      <c r="C40" s="103">
        <v>1.948</v>
      </c>
    </row>
    <row r="41" spans="1:3" ht="14.25" x14ac:dyDescent="0.2">
      <c r="A41" s="102">
        <v>68</v>
      </c>
      <c r="B41" s="97">
        <v>1.7789999999999999</v>
      </c>
      <c r="C41" s="104">
        <v>1.9890000000000001</v>
      </c>
    </row>
    <row r="42" spans="1:3" ht="14.25" x14ac:dyDescent="0.2">
      <c r="A42" s="102">
        <v>69</v>
      </c>
      <c r="B42" s="97">
        <v>1.823</v>
      </c>
      <c r="C42" s="103">
        <v>2.0329999999999999</v>
      </c>
    </row>
    <row r="43" spans="1:3" ht="14.25" x14ac:dyDescent="0.2">
      <c r="A43" s="102">
        <v>70</v>
      </c>
      <c r="B43" s="97">
        <v>1.867</v>
      </c>
      <c r="C43" s="104">
        <v>2.077</v>
      </c>
    </row>
    <row r="44" spans="1:3" ht="14.25" x14ac:dyDescent="0.2">
      <c r="A44" s="102">
        <v>71</v>
      </c>
      <c r="B44" s="97">
        <v>1.91</v>
      </c>
      <c r="C44" s="103">
        <v>2.12</v>
      </c>
    </row>
    <row r="45" spans="1:3" ht="14.25" x14ac:dyDescent="0.2">
      <c r="A45" s="102">
        <v>72</v>
      </c>
      <c r="B45" s="97">
        <v>1.9530000000000001</v>
      </c>
      <c r="C45" s="104">
        <v>2.1629999999999998</v>
      </c>
    </row>
    <row r="46" spans="1:3" ht="14.25" x14ac:dyDescent="0.2">
      <c r="A46" s="102">
        <v>73</v>
      </c>
      <c r="B46" s="97">
        <v>2.004</v>
      </c>
      <c r="C46" s="103">
        <v>2.214</v>
      </c>
    </row>
    <row r="47" spans="1:3" ht="14.25" x14ac:dyDescent="0.2">
      <c r="A47" s="102">
        <v>74</v>
      </c>
      <c r="B47" s="97">
        <v>2.06</v>
      </c>
      <c r="C47" s="104">
        <v>2.27</v>
      </c>
    </row>
    <row r="48" spans="1:3" ht="14.25" x14ac:dyDescent="0.2">
      <c r="A48" s="102">
        <v>75</v>
      </c>
      <c r="B48" s="97">
        <v>2.117</v>
      </c>
      <c r="C48" s="103">
        <v>2.327</v>
      </c>
    </row>
    <row r="49" spans="1:3" ht="14.25" x14ac:dyDescent="0.2">
      <c r="A49" s="102">
        <v>76</v>
      </c>
      <c r="B49" s="97">
        <v>2.181</v>
      </c>
      <c r="C49" s="104">
        <v>2.391</v>
      </c>
    </row>
    <row r="50" spans="1:3" ht="14.25" x14ac:dyDescent="0.2">
      <c r="A50" s="102">
        <v>77</v>
      </c>
      <c r="B50" s="97">
        <v>2.2549999999999999</v>
      </c>
      <c r="C50" s="103">
        <v>2.4649999999999999</v>
      </c>
    </row>
    <row r="51" spans="1:3" ht="14.25" x14ac:dyDescent="0.2">
      <c r="A51" s="102">
        <v>78</v>
      </c>
      <c r="B51" s="97">
        <v>2.3359999999999999</v>
      </c>
      <c r="C51" s="104">
        <v>2.5459999999999998</v>
      </c>
    </row>
    <row r="52" spans="1:3" ht="14.25" x14ac:dyDescent="0.2">
      <c r="A52" s="102">
        <v>79</v>
      </c>
      <c r="B52" s="97">
        <v>2.419</v>
      </c>
      <c r="C52" s="103">
        <v>2.629</v>
      </c>
    </row>
    <row r="53" spans="1:3" ht="14.25" x14ac:dyDescent="0.2">
      <c r="A53" s="102">
        <v>80</v>
      </c>
      <c r="B53" s="97">
        <v>2.504</v>
      </c>
      <c r="C53" s="104">
        <v>2.714</v>
      </c>
    </row>
    <row r="54" spans="1:3" ht="14.25" x14ac:dyDescent="0.2">
      <c r="A54" s="102">
        <v>81</v>
      </c>
      <c r="B54" s="97">
        <v>2.597</v>
      </c>
      <c r="C54" s="105"/>
    </row>
    <row r="55" spans="1:3" ht="14.25" x14ac:dyDescent="0.2">
      <c r="A55" s="102">
        <v>82</v>
      </c>
      <c r="B55" s="97">
        <v>2.702</v>
      </c>
      <c r="C55" s="105"/>
    </row>
    <row r="56" spans="1:3" ht="14.25" x14ac:dyDescent="0.2">
      <c r="A56" s="102">
        <v>83</v>
      </c>
      <c r="B56" s="97">
        <v>2.831</v>
      </c>
      <c r="C56" s="105"/>
    </row>
    <row r="57" spans="1:3" ht="14.25" x14ac:dyDescent="0.2">
      <c r="A57" s="102">
        <v>84</v>
      </c>
      <c r="B57" s="97">
        <v>2.9809999999999999</v>
      </c>
      <c r="C57" s="105"/>
    </row>
    <row r="58" spans="1:3" ht="14.25" x14ac:dyDescent="0.2">
      <c r="A58" s="102">
        <v>85</v>
      </c>
      <c r="B58" s="97">
        <v>3.153</v>
      </c>
      <c r="C58" s="105"/>
    </row>
    <row r="59" spans="1:3" ht="14.25" x14ac:dyDescent="0.2">
      <c r="A59" s="102">
        <v>86</v>
      </c>
      <c r="B59" s="97">
        <v>3.3519999999999999</v>
      </c>
      <c r="C59" s="105"/>
    </row>
    <row r="60" spans="1:3" ht="14.25" x14ac:dyDescent="0.2">
      <c r="A60" s="102">
        <v>87</v>
      </c>
      <c r="B60" s="97">
        <v>3.58</v>
      </c>
      <c r="C60" s="105"/>
    </row>
    <row r="61" spans="1:3" ht="14.25" x14ac:dyDescent="0.2">
      <c r="A61" s="102">
        <v>88</v>
      </c>
      <c r="B61" s="97">
        <v>3.8420000000000001</v>
      </c>
      <c r="C61" s="105"/>
    </row>
    <row r="62" spans="1:3" ht="14.25" x14ac:dyDescent="0.2">
      <c r="A62" s="102">
        <v>89</v>
      </c>
      <c r="B62" s="97">
        <v>4.1449999999999996</v>
      </c>
      <c r="C62" s="105"/>
    </row>
    <row r="63" spans="1:3" ht="14.25" x14ac:dyDescent="0.2">
      <c r="A63" s="102">
        <v>90</v>
      </c>
      <c r="B63" s="97">
        <v>4.4930000000000003</v>
      </c>
      <c r="C63" s="105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Johan</cp:lastModifiedBy>
  <cp:lastPrinted>2012-02-12T11:58:53Z</cp:lastPrinted>
  <dcterms:created xsi:type="dcterms:W3CDTF">2001-08-31T20:44:44Z</dcterms:created>
  <dcterms:modified xsi:type="dcterms:W3CDTF">2022-05-15T08:04:15Z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