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gJEtTQ90cPOnFsGrLVnYUZWaD+m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ID#AAAAY7YZtJA
SLB    (2022-05-03 12:56:30)
I Norge bruke vi kun en desimal, internasjonalt 2, vi bør bruke 2 dersom innveiings vekta tillater det.</t>
      </text>
    </comment>
    <comment authorId="0" ref="C7">
      <text>
        <t xml:space="preserve">======
ID#AAAAY7YZtI8
Schlumberger    (2022-05-03 12:56:30)
UK,JK,SK og VK blir SinclairTabell for Kvinner brukt.
M0,M1..Kvinner virker ikke.
For ALLE andre kategorier blir tabell for men brukt.</t>
      </text>
    </comment>
    <comment authorId="0" ref="I30">
      <text>
        <t xml:space="preserve">======
ID#AAAAY7YZtI4
Arne H. Pedersen    (2022-05-03 12:56:30)
Navn, klubb, dommer grad</t>
      </text>
    </comment>
    <comment authorId="0" ref="P7">
      <text>
        <t xml:space="preserve">======
ID#AAAAY7YZtI0
SLB    (2022-05-03 12:56:30)
Automatisk, ikke skriv I dette feltet</t>
      </text>
    </comment>
    <comment authorId="0" ref="Q7">
      <text>
        <t xml:space="preserve">======
ID#AAAAY7YZtIg
SLB    (2022-05-03 12:56:30)
Automatisk, ikke skriv I dette feltet
Svar ja/yes til Macro
under opstart</t>
      </text>
    </comment>
    <comment authorId="0" ref="C27">
      <text>
        <t xml:space="preserve">======
ID#AAAAY7YZtIk
Arne H. Pedersen    (2022-05-03 12:56:30)
Navn, klubb, dommer grad</t>
      </text>
    </comment>
    <comment authorId="0" ref="O7">
      <text>
        <t xml:space="preserve">======
ID#AAAAY7YZtIU
SLB    (2022-05-03 12:56:30)
Automatisk, ikke skriv I dette feltet</t>
      </text>
    </comment>
    <comment authorId="0" ref="R7">
      <text>
        <t xml:space="preserve">======
ID#AAAAY7YZtIE
SLB    (2022-05-03 12:56:30)
Automatisk, ikke skriv I dette feltet
Svar ja/yes til Macro
under opstart</t>
      </text>
    </comment>
    <comment authorId="0" ref="I28">
      <text>
        <t xml:space="preserve">======
ID#AAAAY7YZtH8
Arne H. Pedersen    (2022-05-03 12:56:30)
Navn, klubb, dommer grad</t>
      </text>
    </comment>
    <comment authorId="0" ref="I7">
      <text>
        <t xml:space="preserve">======
ID#AAAAY7YZtH0
NVF    (2022-05-03 12:56:30)
Bruk minus (-) for underkjent. Feks -140
Bruk N og F for neste og første, feks 170F og 175N</t>
      </text>
    </comment>
    <comment authorId="0" ref="C36">
      <text>
        <t xml:space="preserve">======
ID#AAAAY7YZtHk
Arne H. Pedersen    (2022-05-03 12:56:30)
Navn, klubb, dommer grad</t>
      </text>
    </comment>
    <comment authorId="0" ref="U7">
      <text>
        <t xml:space="preserve">======
ID#AAAAY7YZtHg
SLB    (2022-05-03 12:56:30)
Denne kononnen printes ikke</t>
      </text>
    </comment>
    <comment authorId="0" ref="L7">
      <text>
        <t xml:space="preserve">======
ID#AAAAY7YZtHY
NVF    (2022-05-03 12:56:30)
Bruk minus (-) for underkjent. Feks -140
Bruk N og F for neste og første, feks 170F og 175N</t>
      </text>
    </comment>
    <comment authorId="0" ref="C34">
      <text>
        <t xml:space="preserve">======
ID#AAAAY7YZtHU
Arne H. Pedersen    (2022-05-03 12:56:30)
Navn, klubb, dommer grad</t>
      </text>
    </comment>
    <comment authorId="0" ref="I27">
      <text>
        <t xml:space="preserve">======
ID#AAAAY7YZtHQ
Arne H. Pedersen    (2022-05-03 12:56:30)
Navn, klubb, dommer grad</t>
      </text>
    </comment>
  </commentList>
  <extLst>
    <ext uri="GoogleSheetsCustomDataVersion1">
      <go:sheetsCustomData xmlns:go="http://customooxmlschemas.google.com/" r:id="rId1" roundtripDataSignature="AMtx7mi2bDVnJjWc5u7ynHrTd6MNc4EiGg=="/>
    </ext>
  </extLst>
</comments>
</file>

<file path=xl/sharedStrings.xml><?xml version="1.0" encoding="utf-8"?>
<sst xmlns="http://schemas.openxmlformats.org/spreadsheetml/2006/main" count="77" uniqueCount="62">
  <si>
    <t>S t e v n e p r o t o k o l l</t>
  </si>
  <si>
    <t>Norges Vektløfterforbund</t>
  </si>
  <si>
    <t>Stevnekat:</t>
  </si>
  <si>
    <t xml:space="preserve"> </t>
  </si>
  <si>
    <t>Arrangør:</t>
  </si>
  <si>
    <t>Kvadraturen Idrettsklubb</t>
  </si>
  <si>
    <t>Sted:</t>
  </si>
  <si>
    <t>Tangen 11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</si>
  <si>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</si>
  <si>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</si>
  <si>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</si>
  <si>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</si>
  <si>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</si>
  <si>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</si>
  <si>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</si>
  <si>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</si>
  <si>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</si>
  <si>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</si>
  <si>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</si>
  <si>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</si>
  <si>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</si>
  <si>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</si>
  <si>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</si>
  <si>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</si>
  <si>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</si>
  <si>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</si>
  <si>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</si>
  <si>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</si>
  <si>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</si>
  <si>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</si>
  <si>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</si>
  <si>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</si>
  <si>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</si>
  <si>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</si>
  <si>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</si>
  <si>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</si>
  <si>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</si>
  <si>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</si>
  <si>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</si>
  <si>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</si>
  <si>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87</t>
  </si>
  <si>
    <t>SK</t>
  </si>
  <si>
    <t>Anette Fredriksen Høyland</t>
  </si>
  <si>
    <t>IL Kraftsport</t>
  </si>
  <si>
    <t>Stevnets leder:</t>
  </si>
  <si>
    <t>Thomas Eide, KVIK, F</t>
  </si>
  <si>
    <t xml:space="preserve">Dommere:                                  </t>
  </si>
  <si>
    <t>Kvadraturen IK</t>
  </si>
  <si>
    <t>Frank Leandro Fredriksen, KVIK, F</t>
  </si>
  <si>
    <t>Jury:</t>
  </si>
  <si>
    <t>Nicholas Oscar van Eck, KVIK,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</si>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</sst>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mm/dd/yy"/>
    <numFmt numFmtId="167" formatCode="0;[Red]0"/>
    <numFmt numFmtId="168" formatCode="0.000000"/>
    <numFmt numFmtId="169" formatCode="dd/mm/yy"/>
    <numFmt numFmtId="170" formatCode="General;[Red]\-General"/>
    <numFmt numFmtId="171" formatCode="0.000"/>
  </numFmts>
  <fonts count="20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color rgb="FF000000"/>
      <name val="Open Sans"/>
      <scheme val="minor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9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2" fillId="0" fontId="9" numFmtId="169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13" numFmtId="0" xfId="0" applyAlignment="1" applyFont="1">
      <alignment readingOrder="0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71" xfId="0" applyFont="1" applyNumberFormat="1"/>
    <xf borderId="0" fillId="0" fontId="17" numFmtId="0" xfId="0" applyFont="1"/>
    <xf borderId="0" fillId="0" fontId="16" numFmtId="1" xfId="0" applyFont="1" applyNumberFormat="1"/>
    <xf borderId="0" fillId="0" fontId="18" numFmtId="171" xfId="0" applyAlignment="1" applyFont="1" applyNumberFormat="1">
      <alignment horizontal="right" vertical="center"/>
    </xf>
    <xf borderId="1" fillId="3" fontId="18" numFmtId="171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5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2" t="s">
        <v>7</v>
      </c>
      <c r="Q5" s="11" t="s">
        <v>8</v>
      </c>
      <c r="R5" s="13">
        <v>44681.0</v>
      </c>
      <c r="S5" s="14" t="s">
        <v>9</v>
      </c>
      <c r="T5" s="15">
        <v>1.0</v>
      </c>
      <c r="U5" s="16"/>
      <c r="V5" s="16"/>
      <c r="W5" s="16"/>
      <c r="X5" s="16"/>
      <c r="Y5" s="16"/>
      <c r="Z5" s="16"/>
      <c r="AA5" s="17"/>
      <c r="AB5" s="17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8" t="s">
        <v>10</v>
      </c>
      <c r="AA6" s="18" t="s">
        <v>10</v>
      </c>
      <c r="AB6" s="18" t="s">
        <v>10</v>
      </c>
    </row>
    <row r="7" ht="12.75" customHeight="1">
      <c r="A7" s="19" t="s">
        <v>11</v>
      </c>
      <c r="B7" s="20" t="s">
        <v>12</v>
      </c>
      <c r="C7" s="21" t="s">
        <v>13</v>
      </c>
      <c r="D7" s="20" t="s">
        <v>14</v>
      </c>
      <c r="E7" s="20" t="s">
        <v>15</v>
      </c>
      <c r="F7" s="20" t="s">
        <v>16</v>
      </c>
      <c r="G7" s="20" t="s">
        <v>17</v>
      </c>
      <c r="H7" s="20"/>
      <c r="I7" s="22" t="s">
        <v>18</v>
      </c>
      <c r="J7" s="23"/>
      <c r="K7" s="20"/>
      <c r="L7" s="23" t="s">
        <v>19</v>
      </c>
      <c r="M7" s="23"/>
      <c r="N7" s="24" t="s">
        <v>20</v>
      </c>
      <c r="O7" s="23"/>
      <c r="P7" s="20" t="s">
        <v>21</v>
      </c>
      <c r="Q7" s="25" t="s">
        <v>22</v>
      </c>
      <c r="R7" s="26" t="s">
        <v>22</v>
      </c>
      <c r="S7" s="25" t="s">
        <v>23</v>
      </c>
      <c r="T7" s="27" t="s">
        <v>24</v>
      </c>
      <c r="U7" s="27" t="s">
        <v>25</v>
      </c>
      <c r="V7" s="6"/>
      <c r="W7" s="1"/>
      <c r="X7" s="1"/>
      <c r="Y7" s="1"/>
      <c r="Z7" s="28" t="s">
        <v>26</v>
      </c>
      <c r="AA7" s="28" t="s">
        <v>26</v>
      </c>
      <c r="AB7" s="28" t="s">
        <v>26</v>
      </c>
    </row>
    <row r="8" ht="12.75" customHeight="1">
      <c r="A8" s="29" t="s">
        <v>27</v>
      </c>
      <c r="B8" s="30" t="s">
        <v>28</v>
      </c>
      <c r="C8" s="31" t="s">
        <v>29</v>
      </c>
      <c r="D8" s="30" t="s">
        <v>30</v>
      </c>
      <c r="E8" s="30" t="s">
        <v>31</v>
      </c>
      <c r="F8" s="30"/>
      <c r="G8" s="30"/>
      <c r="H8" s="32">
        <v>1.0</v>
      </c>
      <c r="I8" s="33">
        <v>2.0</v>
      </c>
      <c r="J8" s="34">
        <v>3.0</v>
      </c>
      <c r="K8" s="32">
        <v>1.0</v>
      </c>
      <c r="L8" s="33">
        <v>2.0</v>
      </c>
      <c r="M8" s="34">
        <v>3.0</v>
      </c>
      <c r="N8" s="35" t="s">
        <v>32</v>
      </c>
      <c r="O8" s="36"/>
      <c r="P8" s="30" t="s">
        <v>33</v>
      </c>
      <c r="Q8" s="37"/>
      <c r="R8" s="37" t="s">
        <v>34</v>
      </c>
      <c r="S8" s="37"/>
      <c r="T8" s="38"/>
      <c r="U8" s="38"/>
      <c r="V8" s="1"/>
      <c r="W8" s="1" t="s">
        <v>35</v>
      </c>
      <c r="X8" s="1" t="s">
        <v>36</v>
      </c>
      <c r="Y8" s="6" t="s">
        <v>34</v>
      </c>
      <c r="Z8" s="28" t="s">
        <v>37</v>
      </c>
      <c r="AA8" s="28" t="s">
        <v>38</v>
      </c>
      <c r="AB8" s="28" t="s">
        <v>39</v>
      </c>
    </row>
    <row r="9" ht="19.5" customHeight="1">
      <c r="A9" s="39" t="s">
        <v>40</v>
      </c>
      <c r="B9" s="40">
        <v>84.4</v>
      </c>
      <c r="C9" s="41" t="s">
        <v>41</v>
      </c>
      <c r="D9" s="42">
        <v>34954.0</v>
      </c>
      <c r="E9" s="43"/>
      <c r="F9" s="44" t="s">
        <v>42</v>
      </c>
      <c r="G9" s="44" t="s">
        <v>43</v>
      </c>
      <c r="H9" s="45">
        <v>65.0</v>
      </c>
      <c r="I9" s="46">
        <v>68.0</v>
      </c>
      <c r="J9" s="47">
        <v>74.0</v>
      </c>
      <c r="K9" s="48">
        <v>90.0</v>
      </c>
      <c r="L9" s="49">
        <v>-96.0</v>
      </c>
      <c r="M9" s="49">
        <v>-96.0</v>
      </c>
      <c r="N9" s="50">
        <f t="shared" ref="N9:N24" si="1">IF(MAX(H9:J9)&lt;0,0,TRUNC(MAX(H9:J9)/1)*1)</f>
        <v>74</v>
      </c>
      <c r="O9" s="50">
        <f t="shared" ref="O9:O24" si="2">IF(MAX(K9:M9)&lt;0,0,TRUNC(MAX(K9:M9)/1)*1)</f>
        <v>90</v>
      </c>
      <c r="P9" s="50">
        <f t="shared" ref="P9:P24" si="3">IF(N9=0,0,IF(O9=0,0,SUM(N9:O9)))</f>
        <v>164</v>
      </c>
      <c r="Q9" s="51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185.3068721</v>
      </c>
      <c r="R9" s="52" t="str">
        <f t="shared" ref="R9:R24" si="5">IF(Y9=1,Q9*AB9,"")</f>
        <v/>
      </c>
      <c r="S9" s="53"/>
      <c r="T9" s="54"/>
      <c r="U9" s="55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1.129919952</v>
      </c>
      <c r="V9" s="56">
        <f>R5</f>
        <v>44681</v>
      </c>
      <c r="W9" s="1" t="str">
        <f t="shared" ref="W9:W24" si="7">IF(ISNUMBER(FIND("M",C9)),"m",IF(ISNUMBER(FIND("K",C9)),"k"))</f>
        <v>k</v>
      </c>
      <c r="X9" s="57">
        <f t="shared" ref="X9:X24" si="8">IF(OR(D9="",V9=""),0,(YEAR(V9)-YEAR(D9)))</f>
        <v>27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10">IF(W9="m",Z9,IF(W9="k",AA9,""))</f>
        <v>0</v>
      </c>
    </row>
    <row r="10" ht="19.5" customHeight="1">
      <c r="A10" s="39"/>
      <c r="B10" s="40"/>
      <c r="C10" s="41"/>
      <c r="D10" s="61"/>
      <c r="E10" s="43"/>
      <c r="F10" s="44"/>
      <c r="G10" s="44"/>
      <c r="H10" s="45"/>
      <c r="I10" s="46"/>
      <c r="J10" s="47"/>
      <c r="K10" s="48"/>
      <c r="L10" s="49"/>
      <c r="M10" s="49"/>
      <c r="N10" s="50">
        <f t="shared" si="1"/>
        <v>0</v>
      </c>
      <c r="O10" s="50">
        <f t="shared" si="2"/>
        <v>0</v>
      </c>
      <c r="P10" s="50">
        <f t="shared" si="3"/>
        <v>0</v>
      </c>
      <c r="Q10" s="52" t="str">
        <f t="shared" si="4"/>
        <v/>
      </c>
      <c r="R10" s="52" t="str">
        <f t="shared" si="5"/>
        <v/>
      </c>
      <c r="S10" s="62"/>
      <c r="T10" s="63"/>
      <c r="U10" s="55" t="str">
        <f t="shared" si="6"/>
        <v/>
      </c>
      <c r="V10" s="56">
        <f>R5</f>
        <v>44681</v>
      </c>
      <c r="W10" s="1" t="b">
        <f t="shared" si="7"/>
        <v>0</v>
      </c>
      <c r="X10" s="57">
        <f t="shared" si="8"/>
        <v>0</v>
      </c>
      <c r="Y10" s="64">
        <f t="shared" si="9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str">
        <f t="shared" si="10"/>
        <v/>
      </c>
    </row>
    <row r="11" ht="19.5" customHeight="1">
      <c r="A11" s="39"/>
      <c r="B11" s="40"/>
      <c r="C11" s="41"/>
      <c r="D11" s="61"/>
      <c r="E11" s="43"/>
      <c r="F11" s="44"/>
      <c r="G11" s="44"/>
      <c r="H11" s="45"/>
      <c r="I11" s="46"/>
      <c r="J11" s="47"/>
      <c r="K11" s="48"/>
      <c r="L11" s="49"/>
      <c r="M11" s="49"/>
      <c r="N11" s="50">
        <f t="shared" si="1"/>
        <v>0</v>
      </c>
      <c r="O11" s="50">
        <f t="shared" si="2"/>
        <v>0</v>
      </c>
      <c r="P11" s="50">
        <f t="shared" si="3"/>
        <v>0</v>
      </c>
      <c r="Q11" s="52" t="str">
        <f t="shared" si="4"/>
        <v/>
      </c>
      <c r="R11" s="52" t="str">
        <f t="shared" si="5"/>
        <v/>
      </c>
      <c r="S11" s="62"/>
      <c r="T11" s="63"/>
      <c r="U11" s="55" t="str">
        <f t="shared" si="6"/>
        <v/>
      </c>
      <c r="V11" s="56">
        <f>R5</f>
        <v>44681</v>
      </c>
      <c r="W11" s="1" t="b">
        <f t="shared" si="7"/>
        <v>0</v>
      </c>
      <c r="X11" s="57">
        <f t="shared" si="8"/>
        <v>0</v>
      </c>
      <c r="Y11" s="58">
        <f t="shared" si="9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10"/>
        <v/>
      </c>
    </row>
    <row r="12" ht="19.5" customHeight="1">
      <c r="A12" s="39"/>
      <c r="B12" s="40"/>
      <c r="C12" s="41"/>
      <c r="D12" s="61"/>
      <c r="E12" s="43"/>
      <c r="F12" s="44"/>
      <c r="G12" s="44"/>
      <c r="H12" s="45"/>
      <c r="I12" s="46"/>
      <c r="J12" s="47"/>
      <c r="K12" s="48"/>
      <c r="L12" s="49"/>
      <c r="M12" s="49"/>
      <c r="N12" s="50">
        <f t="shared" si="1"/>
        <v>0</v>
      </c>
      <c r="O12" s="50">
        <f t="shared" si="2"/>
        <v>0</v>
      </c>
      <c r="P12" s="50">
        <f t="shared" si="3"/>
        <v>0</v>
      </c>
      <c r="Q12" s="52" t="str">
        <f t="shared" si="4"/>
        <v/>
      </c>
      <c r="R12" s="52" t="str">
        <f t="shared" si="5"/>
        <v/>
      </c>
      <c r="S12" s="62"/>
      <c r="T12" s="63" t="s">
        <v>3</v>
      </c>
      <c r="U12" s="55" t="str">
        <f t="shared" si="6"/>
        <v/>
      </c>
      <c r="V12" s="56">
        <f>R5</f>
        <v>44681</v>
      </c>
      <c r="W12" s="1" t="b">
        <f t="shared" si="7"/>
        <v>0</v>
      </c>
      <c r="X12" s="57">
        <f t="shared" si="8"/>
        <v>0</v>
      </c>
      <c r="Y12" s="58">
        <f t="shared" si="9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10"/>
        <v/>
      </c>
    </row>
    <row r="13" ht="19.5" customHeight="1">
      <c r="A13" s="39"/>
      <c r="B13" s="40"/>
      <c r="C13" s="41"/>
      <c r="D13" s="61"/>
      <c r="E13" s="43"/>
      <c r="F13" s="44"/>
      <c r="G13" s="44"/>
      <c r="H13" s="45"/>
      <c r="I13" s="46"/>
      <c r="J13" s="47"/>
      <c r="K13" s="48"/>
      <c r="L13" s="49"/>
      <c r="M13" s="49"/>
      <c r="N13" s="50">
        <f t="shared" si="1"/>
        <v>0</v>
      </c>
      <c r="O13" s="50">
        <f t="shared" si="2"/>
        <v>0</v>
      </c>
      <c r="P13" s="50">
        <f t="shared" si="3"/>
        <v>0</v>
      </c>
      <c r="Q13" s="52" t="str">
        <f t="shared" si="4"/>
        <v/>
      </c>
      <c r="R13" s="52" t="str">
        <f t="shared" si="5"/>
        <v/>
      </c>
      <c r="S13" s="62"/>
      <c r="T13" s="63" t="s">
        <v>3</v>
      </c>
      <c r="U13" s="55" t="str">
        <f t="shared" si="6"/>
        <v/>
      </c>
      <c r="V13" s="56">
        <f>R5</f>
        <v>44681</v>
      </c>
      <c r="W13" s="1" t="b">
        <f t="shared" si="7"/>
        <v>0</v>
      </c>
      <c r="X13" s="57">
        <f t="shared" si="8"/>
        <v>0</v>
      </c>
      <c r="Y13" s="58">
        <f t="shared" si="9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10"/>
        <v/>
      </c>
    </row>
    <row r="14" ht="19.5" customHeight="1">
      <c r="A14" s="39"/>
      <c r="B14" s="40"/>
      <c r="C14" s="41"/>
      <c r="D14" s="61"/>
      <c r="E14" s="43"/>
      <c r="F14" s="65"/>
      <c r="G14" s="44"/>
      <c r="H14" s="45"/>
      <c r="I14" s="46"/>
      <c r="J14" s="47"/>
      <c r="K14" s="48"/>
      <c r="L14" s="49"/>
      <c r="M14" s="49"/>
      <c r="N14" s="50">
        <f t="shared" si="1"/>
        <v>0</v>
      </c>
      <c r="O14" s="50">
        <f t="shared" si="2"/>
        <v>0</v>
      </c>
      <c r="P14" s="50">
        <f t="shared" si="3"/>
        <v>0</v>
      </c>
      <c r="Q14" s="52" t="str">
        <f t="shared" si="4"/>
        <v/>
      </c>
      <c r="R14" s="52" t="str">
        <f t="shared" si="5"/>
        <v/>
      </c>
      <c r="S14" s="62"/>
      <c r="T14" s="63" t="s">
        <v>3</v>
      </c>
      <c r="U14" s="55" t="str">
        <f t="shared" si="6"/>
        <v/>
      </c>
      <c r="V14" s="56">
        <f>R5</f>
        <v>44681</v>
      </c>
      <c r="W14" s="1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39"/>
      <c r="B15" s="40"/>
      <c r="C15" s="41"/>
      <c r="D15" s="61"/>
      <c r="E15" s="43"/>
      <c r="F15" s="65"/>
      <c r="G15" s="44"/>
      <c r="H15" s="45"/>
      <c r="I15" s="46"/>
      <c r="J15" s="47"/>
      <c r="K15" s="48"/>
      <c r="L15" s="49"/>
      <c r="M15" s="49"/>
      <c r="N15" s="50">
        <f t="shared" si="1"/>
        <v>0</v>
      </c>
      <c r="O15" s="50">
        <f t="shared" si="2"/>
        <v>0</v>
      </c>
      <c r="P15" s="50">
        <f t="shared" si="3"/>
        <v>0</v>
      </c>
      <c r="Q15" s="52" t="str">
        <f t="shared" si="4"/>
        <v/>
      </c>
      <c r="R15" s="52" t="str">
        <f t="shared" si="5"/>
        <v/>
      </c>
      <c r="S15" s="62"/>
      <c r="T15" s="63"/>
      <c r="U15" s="55" t="str">
        <f t="shared" si="6"/>
        <v/>
      </c>
      <c r="V15" s="56">
        <f>R5</f>
        <v>44681</v>
      </c>
      <c r="W15" s="1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39"/>
      <c r="B16" s="40"/>
      <c r="C16" s="41"/>
      <c r="D16" s="61"/>
      <c r="E16" s="43"/>
      <c r="F16" s="65"/>
      <c r="G16" s="44"/>
      <c r="H16" s="45"/>
      <c r="I16" s="46"/>
      <c r="J16" s="47"/>
      <c r="K16" s="48"/>
      <c r="L16" s="49"/>
      <c r="M16" s="49"/>
      <c r="N16" s="50">
        <f t="shared" si="1"/>
        <v>0</v>
      </c>
      <c r="O16" s="50">
        <f t="shared" si="2"/>
        <v>0</v>
      </c>
      <c r="P16" s="50">
        <f t="shared" si="3"/>
        <v>0</v>
      </c>
      <c r="Q16" s="52" t="str">
        <f t="shared" si="4"/>
        <v/>
      </c>
      <c r="R16" s="52" t="str">
        <f t="shared" si="5"/>
        <v/>
      </c>
      <c r="S16" s="62"/>
      <c r="T16" s="63"/>
      <c r="U16" s="55" t="str">
        <f t="shared" si="6"/>
        <v/>
      </c>
      <c r="V16" s="56">
        <f>R5</f>
        <v>44681</v>
      </c>
      <c r="W16" s="1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39"/>
      <c r="B17" s="40"/>
      <c r="C17" s="41"/>
      <c r="D17" s="61"/>
      <c r="E17" s="43"/>
      <c r="F17" s="65"/>
      <c r="G17" s="44"/>
      <c r="H17" s="45"/>
      <c r="I17" s="46"/>
      <c r="J17" s="47"/>
      <c r="K17" s="48"/>
      <c r="L17" s="49"/>
      <c r="M17" s="49"/>
      <c r="N17" s="50">
        <f t="shared" si="1"/>
        <v>0</v>
      </c>
      <c r="O17" s="50">
        <f t="shared" si="2"/>
        <v>0</v>
      </c>
      <c r="P17" s="50">
        <f t="shared" si="3"/>
        <v>0</v>
      </c>
      <c r="Q17" s="52" t="str">
        <f t="shared" si="4"/>
        <v/>
      </c>
      <c r="R17" s="52" t="str">
        <f t="shared" si="5"/>
        <v/>
      </c>
      <c r="S17" s="62"/>
      <c r="T17" s="63"/>
      <c r="U17" s="55" t="str">
        <f t="shared" si="6"/>
        <v/>
      </c>
      <c r="V17" s="56">
        <f>R5</f>
        <v>44681</v>
      </c>
      <c r="W17" s="1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39"/>
      <c r="B18" s="40"/>
      <c r="C18" s="41"/>
      <c r="D18" s="61"/>
      <c r="E18" s="43"/>
      <c r="F18" s="65"/>
      <c r="G18" s="44"/>
      <c r="H18" s="45"/>
      <c r="I18" s="46"/>
      <c r="J18" s="47"/>
      <c r="K18" s="48"/>
      <c r="L18" s="49"/>
      <c r="M18" s="49"/>
      <c r="N18" s="50">
        <f t="shared" si="1"/>
        <v>0</v>
      </c>
      <c r="O18" s="50">
        <f t="shared" si="2"/>
        <v>0</v>
      </c>
      <c r="P18" s="50">
        <f t="shared" si="3"/>
        <v>0</v>
      </c>
      <c r="Q18" s="52" t="str">
        <f t="shared" si="4"/>
        <v/>
      </c>
      <c r="R18" s="52" t="str">
        <f t="shared" si="5"/>
        <v/>
      </c>
      <c r="S18" s="62"/>
      <c r="T18" s="63" t="s">
        <v>3</v>
      </c>
      <c r="U18" s="55" t="str">
        <f t="shared" si="6"/>
        <v/>
      </c>
      <c r="V18" s="56">
        <f>R5</f>
        <v>44681</v>
      </c>
      <c r="W18" s="1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39"/>
      <c r="B19" s="40"/>
      <c r="C19" s="41"/>
      <c r="D19" s="61"/>
      <c r="E19" s="43"/>
      <c r="F19" s="65"/>
      <c r="G19" s="44"/>
      <c r="H19" s="45"/>
      <c r="I19" s="46"/>
      <c r="J19" s="47"/>
      <c r="K19" s="48"/>
      <c r="L19" s="49"/>
      <c r="M19" s="49"/>
      <c r="N19" s="50">
        <f t="shared" si="1"/>
        <v>0</v>
      </c>
      <c r="O19" s="50">
        <f t="shared" si="2"/>
        <v>0</v>
      </c>
      <c r="P19" s="50">
        <f t="shared" si="3"/>
        <v>0</v>
      </c>
      <c r="Q19" s="52" t="str">
        <f t="shared" si="4"/>
        <v/>
      </c>
      <c r="R19" s="52" t="str">
        <f t="shared" si="5"/>
        <v/>
      </c>
      <c r="S19" s="62"/>
      <c r="T19" s="63"/>
      <c r="U19" s="55" t="str">
        <f t="shared" si="6"/>
        <v/>
      </c>
      <c r="V19" s="56">
        <f>R5</f>
        <v>44681</v>
      </c>
      <c r="W19" s="1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39"/>
      <c r="B20" s="40"/>
      <c r="C20" s="41"/>
      <c r="D20" s="61"/>
      <c r="E20" s="43"/>
      <c r="F20" s="65"/>
      <c r="G20" s="44"/>
      <c r="H20" s="45"/>
      <c r="I20" s="46"/>
      <c r="J20" s="47"/>
      <c r="K20" s="48"/>
      <c r="L20" s="49"/>
      <c r="M20" s="49"/>
      <c r="N20" s="50">
        <f t="shared" si="1"/>
        <v>0</v>
      </c>
      <c r="O20" s="50">
        <f t="shared" si="2"/>
        <v>0</v>
      </c>
      <c r="P20" s="50">
        <f t="shared" si="3"/>
        <v>0</v>
      </c>
      <c r="Q20" s="52" t="str">
        <f t="shared" si="4"/>
        <v/>
      </c>
      <c r="R20" s="52" t="str">
        <f t="shared" si="5"/>
        <v/>
      </c>
      <c r="S20" s="62"/>
      <c r="T20" s="63"/>
      <c r="U20" s="55" t="str">
        <f t="shared" si="6"/>
        <v/>
      </c>
      <c r="V20" s="56">
        <f>R5</f>
        <v>44681</v>
      </c>
      <c r="W20" s="1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39"/>
      <c r="B21" s="40"/>
      <c r="C21" s="41"/>
      <c r="D21" s="61"/>
      <c r="E21" s="43"/>
      <c r="F21" s="65"/>
      <c r="G21" s="44"/>
      <c r="H21" s="45"/>
      <c r="I21" s="46"/>
      <c r="J21" s="47"/>
      <c r="K21" s="48"/>
      <c r="L21" s="49"/>
      <c r="M21" s="49"/>
      <c r="N21" s="50">
        <f t="shared" si="1"/>
        <v>0</v>
      </c>
      <c r="O21" s="50">
        <f t="shared" si="2"/>
        <v>0</v>
      </c>
      <c r="P21" s="50">
        <f t="shared" si="3"/>
        <v>0</v>
      </c>
      <c r="Q21" s="52" t="str">
        <f t="shared" si="4"/>
        <v/>
      </c>
      <c r="R21" s="52" t="str">
        <f t="shared" si="5"/>
        <v/>
      </c>
      <c r="S21" s="62"/>
      <c r="T21" s="63"/>
      <c r="U21" s="55" t="str">
        <f t="shared" si="6"/>
        <v/>
      </c>
      <c r="V21" s="56">
        <f>R5</f>
        <v>44681</v>
      </c>
      <c r="W21" s="1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39"/>
      <c r="B22" s="40"/>
      <c r="C22" s="41"/>
      <c r="D22" s="61"/>
      <c r="E22" s="43"/>
      <c r="F22" s="65"/>
      <c r="G22" s="44"/>
      <c r="H22" s="45"/>
      <c r="I22" s="46"/>
      <c r="J22" s="47"/>
      <c r="K22" s="48"/>
      <c r="L22" s="49"/>
      <c r="M22" s="49"/>
      <c r="N22" s="50">
        <f t="shared" si="1"/>
        <v>0</v>
      </c>
      <c r="O22" s="50">
        <f t="shared" si="2"/>
        <v>0</v>
      </c>
      <c r="P22" s="50">
        <f t="shared" si="3"/>
        <v>0</v>
      </c>
      <c r="Q22" s="52" t="str">
        <f t="shared" si="4"/>
        <v/>
      </c>
      <c r="R22" s="52" t="str">
        <f t="shared" si="5"/>
        <v/>
      </c>
      <c r="S22" s="62"/>
      <c r="T22" s="63"/>
      <c r="U22" s="55" t="str">
        <f t="shared" si="6"/>
        <v/>
      </c>
      <c r="V22" s="56">
        <f>R5</f>
        <v>44681</v>
      </c>
      <c r="W22" s="1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39"/>
      <c r="B23" s="40"/>
      <c r="C23" s="41"/>
      <c r="D23" s="61"/>
      <c r="E23" s="43"/>
      <c r="F23" s="65"/>
      <c r="G23" s="44"/>
      <c r="H23" s="45"/>
      <c r="I23" s="46"/>
      <c r="J23" s="47"/>
      <c r="K23" s="48"/>
      <c r="L23" s="49"/>
      <c r="M23" s="49"/>
      <c r="N23" s="50">
        <f t="shared" si="1"/>
        <v>0</v>
      </c>
      <c r="O23" s="50">
        <f t="shared" si="2"/>
        <v>0</v>
      </c>
      <c r="P23" s="50">
        <f t="shared" si="3"/>
        <v>0</v>
      </c>
      <c r="Q23" s="52" t="str">
        <f t="shared" si="4"/>
        <v/>
      </c>
      <c r="R23" s="52" t="str">
        <f t="shared" si="5"/>
        <v/>
      </c>
      <c r="S23" s="62"/>
      <c r="T23" s="63"/>
      <c r="U23" s="55" t="str">
        <f t="shared" si="6"/>
        <v/>
      </c>
      <c r="V23" s="56">
        <f>R5</f>
        <v>44681</v>
      </c>
      <c r="W23" s="1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39"/>
      <c r="B24" s="40"/>
      <c r="C24" s="41"/>
      <c r="D24" s="61"/>
      <c r="E24" s="43"/>
      <c r="F24" s="65"/>
      <c r="G24" s="44"/>
      <c r="H24" s="45"/>
      <c r="I24" s="46"/>
      <c r="J24" s="47"/>
      <c r="K24" s="48"/>
      <c r="L24" s="49"/>
      <c r="M24" s="49"/>
      <c r="N24" s="50">
        <f t="shared" si="1"/>
        <v>0</v>
      </c>
      <c r="O24" s="50">
        <f t="shared" si="2"/>
        <v>0</v>
      </c>
      <c r="P24" s="66">
        <f t="shared" si="3"/>
        <v>0</v>
      </c>
      <c r="Q24" s="67" t="str">
        <f t="shared" si="4"/>
        <v/>
      </c>
      <c r="R24" s="52" t="str">
        <f t="shared" si="5"/>
        <v/>
      </c>
      <c r="S24" s="68"/>
      <c r="T24" s="69"/>
      <c r="U24" s="55" t="str">
        <f t="shared" si="6"/>
        <v/>
      </c>
      <c r="V24" s="56">
        <f>R5</f>
        <v>44681</v>
      </c>
      <c r="W24" s="1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0"/>
      <c r="B25" s="71"/>
      <c r="C25" s="72"/>
      <c r="D25" s="73"/>
      <c r="E25" s="73"/>
      <c r="F25" s="70"/>
      <c r="G25" s="70"/>
      <c r="H25" s="74"/>
      <c r="I25" s="75"/>
      <c r="J25" s="74"/>
      <c r="K25" s="74" t="s">
        <v>3</v>
      </c>
      <c r="L25" s="74"/>
      <c r="M25" s="74"/>
      <c r="N25" s="72"/>
      <c r="O25" s="72"/>
      <c r="P25" s="72"/>
      <c r="Q25" s="76"/>
      <c r="R25" s="76"/>
      <c r="S25" s="76"/>
      <c r="T25" s="77"/>
      <c r="U25" s="78"/>
      <c r="V25" s="1"/>
      <c r="W25" s="79"/>
      <c r="X25" s="57">
        <f>(YEAR(V25)-YEAR(D25))</f>
        <v>0</v>
      </c>
      <c r="Y25" s="58">
        <f>IF(X26&gt;34,1,0)</f>
        <v>0</v>
      </c>
      <c r="Z25" s="80"/>
      <c r="AA25" s="78"/>
      <c r="AB25" s="78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2"/>
      <c r="AB26" s="82"/>
    </row>
    <row r="27" ht="12.75" customHeight="1">
      <c r="A27" s="83" t="s">
        <v>44</v>
      </c>
      <c r="C27" s="16" t="s">
        <v>45</v>
      </c>
      <c r="G27" s="84" t="s">
        <v>46</v>
      </c>
      <c r="H27" s="16">
        <v>1.0</v>
      </c>
      <c r="I27" s="16" t="s">
        <v>45</v>
      </c>
      <c r="U27" s="16"/>
      <c r="V27" s="16"/>
      <c r="W27" s="16"/>
      <c r="X27" s="16"/>
      <c r="Y27" s="1"/>
      <c r="Z27" s="16"/>
      <c r="AA27" s="17"/>
      <c r="AB27" s="17"/>
    </row>
    <row r="28" ht="12.75" customHeight="1">
      <c r="A28" s="16"/>
      <c r="C28" s="85" t="s">
        <v>47</v>
      </c>
      <c r="D28" s="16"/>
      <c r="E28" s="16"/>
      <c r="F28" s="16"/>
      <c r="G28" s="86" t="s">
        <v>3</v>
      </c>
      <c r="H28" s="16">
        <v>2.0</v>
      </c>
      <c r="I28" s="16" t="s">
        <v>48</v>
      </c>
      <c r="U28" s="16"/>
      <c r="V28" s="16"/>
      <c r="W28" s="16"/>
      <c r="X28" s="16"/>
      <c r="Y28" s="16"/>
      <c r="Z28" s="16"/>
      <c r="AA28" s="17"/>
      <c r="AB28" s="17"/>
    </row>
    <row r="29" ht="12.75" customHeight="1">
      <c r="A29" s="83" t="s">
        <v>49</v>
      </c>
      <c r="C29" s="16"/>
      <c r="G29" s="87"/>
      <c r="H29" s="16">
        <v>3.0</v>
      </c>
      <c r="I29" s="16" t="s">
        <v>50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17"/>
    </row>
    <row r="30" ht="12.75" customHeight="1">
      <c r="A30" s="16"/>
      <c r="C30" s="16"/>
      <c r="G30" s="87"/>
      <c r="H30" s="16"/>
      <c r="I30" s="16"/>
      <c r="U30" s="16"/>
      <c r="V30" s="16"/>
      <c r="W30" s="16" t="s">
        <v>3</v>
      </c>
      <c r="X30" s="16"/>
      <c r="Y30" s="16"/>
      <c r="Z30" s="16"/>
      <c r="AA30" s="17"/>
      <c r="AB30" s="17"/>
    </row>
    <row r="31" ht="12.75" customHeight="1">
      <c r="A31" s="16"/>
      <c r="C31" s="16"/>
      <c r="G31" s="87"/>
      <c r="H31" s="16"/>
      <c r="I31" s="16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6"/>
      <c r="V31" s="16"/>
      <c r="W31" s="16"/>
      <c r="X31" s="16"/>
      <c r="Y31" s="16"/>
      <c r="Z31" s="16"/>
      <c r="AA31" s="17"/>
      <c r="AB31" s="17"/>
    </row>
    <row r="32" ht="12.75" customHeight="1">
      <c r="A32" s="16"/>
      <c r="C32" s="16"/>
      <c r="D32" s="16"/>
      <c r="E32" s="16"/>
      <c r="F32" s="16"/>
      <c r="G32" s="90" t="s">
        <v>51</v>
      </c>
      <c r="H32" s="16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52</v>
      </c>
      <c r="H33" s="16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3" t="s">
        <v>53</v>
      </c>
      <c r="C34" s="16"/>
      <c r="G34" s="90" t="s">
        <v>54</v>
      </c>
      <c r="H34" s="16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6"/>
      <c r="G35" s="87"/>
      <c r="H35" s="16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3" t="s">
        <v>55</v>
      </c>
      <c r="B36" s="93"/>
      <c r="C36" s="16"/>
      <c r="G36" s="90" t="s">
        <v>56</v>
      </c>
      <c r="H36" s="16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6"/>
      <c r="G37" s="87"/>
      <c r="H37" s="16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57</v>
      </c>
      <c r="B38" s="93"/>
      <c r="C38" s="94" t="s">
        <v>58</v>
      </c>
      <c r="D38" s="95"/>
      <c r="E38" s="95"/>
      <c r="F38" s="96"/>
      <c r="G38" s="5"/>
      <c r="H38" s="16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6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6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4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H37:T37"/>
    <mergeCell ref="H38:T38"/>
    <mergeCell ref="H39:T39"/>
    <mergeCell ref="H40:T40"/>
    <mergeCell ref="I27:T27"/>
    <mergeCell ref="I28:T28"/>
    <mergeCell ref="I30:T30"/>
    <mergeCell ref="H32:T32"/>
    <mergeCell ref="H33:T33"/>
    <mergeCell ref="H34:T34"/>
    <mergeCell ref="H36:T36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98" t="s">
        <v>59</v>
      </c>
    </row>
    <row r="2" ht="12.75" customHeight="1">
      <c r="A2" s="99" t="s">
        <v>36</v>
      </c>
      <c r="B2" s="100" t="s">
        <v>60</v>
      </c>
      <c r="C2" s="101" t="s">
        <v>61</v>
      </c>
    </row>
    <row r="3" ht="12.75" customHeight="1">
      <c r="A3" s="102">
        <v>30.0</v>
      </c>
      <c r="B3" s="100">
        <v>1.0</v>
      </c>
      <c r="C3" s="99">
        <v>1.0</v>
      </c>
    </row>
    <row r="4" ht="12.75" customHeight="1">
      <c r="A4" s="102">
        <v>31.0</v>
      </c>
      <c r="B4" s="100">
        <v>1.016</v>
      </c>
      <c r="C4" s="100">
        <v>1.016</v>
      </c>
    </row>
    <row r="5" ht="12.75" customHeight="1">
      <c r="A5" s="102">
        <v>32.0</v>
      </c>
      <c r="B5" s="100">
        <v>1.031</v>
      </c>
      <c r="C5" s="100">
        <v>1.017</v>
      </c>
    </row>
    <row r="6" ht="12.75" customHeight="1">
      <c r="A6" s="102">
        <v>33.0</v>
      </c>
      <c r="B6" s="100">
        <v>1.046</v>
      </c>
      <c r="C6" s="100">
        <v>1.046</v>
      </c>
    </row>
    <row r="7" ht="12.75" customHeight="1">
      <c r="A7" s="102">
        <v>34.0</v>
      </c>
      <c r="B7" s="100">
        <v>1.059</v>
      </c>
      <c r="C7" s="100">
        <v>1.059</v>
      </c>
    </row>
    <row r="8" ht="12.75" customHeight="1">
      <c r="A8" s="102">
        <v>35.0</v>
      </c>
      <c r="B8" s="100">
        <v>1.072</v>
      </c>
      <c r="C8" s="100">
        <v>1.072</v>
      </c>
    </row>
    <row r="9" ht="12.75" customHeight="1">
      <c r="A9" s="102">
        <v>36.0</v>
      </c>
      <c r="B9" s="100">
        <v>1.083</v>
      </c>
      <c r="C9" s="100">
        <v>1.084</v>
      </c>
    </row>
    <row r="10" ht="12.75" customHeight="1">
      <c r="A10" s="102">
        <v>37.0</v>
      </c>
      <c r="B10" s="100">
        <v>1.096</v>
      </c>
      <c r="C10" s="100">
        <v>1.097</v>
      </c>
    </row>
    <row r="11" ht="12.75" customHeight="1">
      <c r="A11" s="102">
        <v>38.0</v>
      </c>
      <c r="B11" s="100">
        <v>1.109</v>
      </c>
      <c r="C11" s="100">
        <v>1.11</v>
      </c>
    </row>
    <row r="12" ht="12.75" customHeight="1">
      <c r="A12" s="102">
        <v>39.0</v>
      </c>
      <c r="B12" s="100">
        <v>1.122</v>
      </c>
      <c r="C12" s="100">
        <v>1.124</v>
      </c>
    </row>
    <row r="13" ht="12.75" customHeight="1">
      <c r="A13" s="102">
        <v>40.0</v>
      </c>
      <c r="B13" s="100">
        <v>1.135</v>
      </c>
      <c r="C13" s="100">
        <v>1.138</v>
      </c>
    </row>
    <row r="14" ht="12.75" customHeight="1">
      <c r="A14" s="102">
        <v>41.0</v>
      </c>
      <c r="B14" s="100">
        <v>1.149</v>
      </c>
      <c r="C14" s="100">
        <v>1.153</v>
      </c>
    </row>
    <row r="15" ht="12.75" customHeight="1">
      <c r="A15" s="102">
        <v>42.0</v>
      </c>
      <c r="B15" s="100">
        <v>1.162</v>
      </c>
      <c r="C15" s="100">
        <v>1.17</v>
      </c>
    </row>
    <row r="16" ht="12.75" customHeight="1">
      <c r="A16" s="102">
        <v>43.0</v>
      </c>
      <c r="B16" s="100">
        <v>1.176</v>
      </c>
      <c r="C16" s="100">
        <v>1.187</v>
      </c>
    </row>
    <row r="17" ht="12.75" customHeight="1">
      <c r="A17" s="102">
        <v>44.0</v>
      </c>
      <c r="B17" s="100">
        <v>1.189</v>
      </c>
      <c r="C17" s="100">
        <v>1.205</v>
      </c>
    </row>
    <row r="18" ht="12.75" customHeight="1">
      <c r="A18" s="102">
        <v>45.0</v>
      </c>
      <c r="B18" s="100">
        <v>1.203</v>
      </c>
      <c r="C18" s="100">
        <v>1.223</v>
      </c>
    </row>
    <row r="19" ht="12.75" customHeight="1">
      <c r="A19" s="102">
        <v>46.0</v>
      </c>
      <c r="B19" s="100">
        <v>1.218</v>
      </c>
      <c r="C19" s="100">
        <v>1.244</v>
      </c>
    </row>
    <row r="20" ht="12.75" customHeight="1">
      <c r="A20" s="102">
        <v>47.0</v>
      </c>
      <c r="B20" s="100">
        <v>1.233</v>
      </c>
      <c r="C20" s="100">
        <v>1.265</v>
      </c>
    </row>
    <row r="21" ht="12.75" customHeight="1">
      <c r="A21" s="102">
        <v>48.0</v>
      </c>
      <c r="B21" s="100">
        <v>1.248</v>
      </c>
      <c r="C21" s="100">
        <v>1.288</v>
      </c>
    </row>
    <row r="22" ht="12.75" customHeight="1">
      <c r="A22" s="102">
        <v>49.0</v>
      </c>
      <c r="B22" s="100">
        <v>1.263</v>
      </c>
      <c r="C22" s="100">
        <v>1.313</v>
      </c>
    </row>
    <row r="23" ht="12.75" customHeight="1">
      <c r="A23" s="102">
        <v>50.0</v>
      </c>
      <c r="B23" s="100">
        <v>1.279</v>
      </c>
      <c r="C23" s="100">
        <v>1.34</v>
      </c>
    </row>
    <row r="24" ht="12.75" customHeight="1">
      <c r="A24" s="102">
        <v>51.0</v>
      </c>
      <c r="B24" s="100">
        <v>1.297</v>
      </c>
      <c r="C24" s="100">
        <v>1.369</v>
      </c>
    </row>
    <row r="25" ht="12.75" customHeight="1">
      <c r="A25" s="102">
        <v>52.0</v>
      </c>
      <c r="B25" s="100">
        <v>1.316</v>
      </c>
      <c r="C25" s="100">
        <v>1.401</v>
      </c>
    </row>
    <row r="26" ht="12.75" customHeight="1">
      <c r="A26" s="102">
        <v>53.0</v>
      </c>
      <c r="B26" s="100">
        <v>1.338</v>
      </c>
      <c r="C26" s="100">
        <v>1.435</v>
      </c>
    </row>
    <row r="27" ht="12.75" customHeight="1">
      <c r="A27" s="102">
        <v>54.0</v>
      </c>
      <c r="B27" s="100">
        <v>1.361</v>
      </c>
      <c r="C27" s="100">
        <v>1.47</v>
      </c>
    </row>
    <row r="28" ht="12.75" customHeight="1">
      <c r="A28" s="102">
        <v>55.0</v>
      </c>
      <c r="B28" s="100">
        <v>1.385</v>
      </c>
      <c r="C28" s="100">
        <v>1.507</v>
      </c>
    </row>
    <row r="29" ht="12.75" customHeight="1">
      <c r="A29" s="102">
        <v>56.0</v>
      </c>
      <c r="B29" s="100">
        <v>1.411</v>
      </c>
      <c r="C29" s="103">
        <v>1.545</v>
      </c>
    </row>
    <row r="30" ht="12.75" customHeight="1">
      <c r="A30" s="102">
        <v>57.0</v>
      </c>
      <c r="B30" s="100">
        <v>1.437</v>
      </c>
      <c r="C30" s="104">
        <v>1.585</v>
      </c>
    </row>
    <row r="31" ht="12.75" customHeight="1">
      <c r="A31" s="102">
        <v>58.0</v>
      </c>
      <c r="B31" s="100">
        <v>1.462</v>
      </c>
      <c r="C31" s="103">
        <v>1.625</v>
      </c>
    </row>
    <row r="32" ht="12.75" customHeight="1">
      <c r="A32" s="102">
        <v>59.0</v>
      </c>
      <c r="B32" s="100">
        <v>1.488</v>
      </c>
      <c r="C32" s="104">
        <v>1.665</v>
      </c>
    </row>
    <row r="33" ht="12.75" customHeight="1">
      <c r="A33" s="102">
        <v>60.0</v>
      </c>
      <c r="B33" s="100">
        <v>1.514</v>
      </c>
      <c r="C33" s="103">
        <v>1.705</v>
      </c>
    </row>
    <row r="34" ht="12.75" customHeight="1">
      <c r="A34" s="102">
        <v>61.0</v>
      </c>
      <c r="B34" s="100">
        <v>1.541</v>
      </c>
      <c r="C34" s="104">
        <v>1.744</v>
      </c>
    </row>
    <row r="35" ht="12.75" customHeight="1">
      <c r="A35" s="102">
        <v>62.0</v>
      </c>
      <c r="B35" s="100">
        <v>1.568</v>
      </c>
      <c r="C35" s="103">
        <v>1.778</v>
      </c>
    </row>
    <row r="36" ht="12.75" customHeight="1">
      <c r="A36" s="102">
        <v>63.0</v>
      </c>
      <c r="B36" s="100">
        <v>1.598</v>
      </c>
      <c r="C36" s="104">
        <v>1.808</v>
      </c>
    </row>
    <row r="37" ht="12.75" customHeight="1">
      <c r="A37" s="102">
        <v>64.0</v>
      </c>
      <c r="B37" s="100">
        <v>1.629</v>
      </c>
      <c r="C37" s="103">
        <v>1.839</v>
      </c>
    </row>
    <row r="38" ht="12.75" customHeight="1">
      <c r="A38" s="102">
        <v>65.0</v>
      </c>
      <c r="B38" s="100">
        <v>1.663</v>
      </c>
      <c r="C38" s="104">
        <v>1.873</v>
      </c>
    </row>
    <row r="39" ht="12.75" customHeight="1">
      <c r="A39" s="102">
        <v>66.0</v>
      </c>
      <c r="B39" s="100">
        <v>1.699</v>
      </c>
      <c r="C39" s="103">
        <v>1.909</v>
      </c>
    </row>
    <row r="40" ht="12.75" customHeight="1">
      <c r="A40" s="102">
        <v>67.0</v>
      </c>
      <c r="B40" s="100">
        <v>1.738</v>
      </c>
      <c r="C40" s="104">
        <v>1.948</v>
      </c>
    </row>
    <row r="41" ht="12.75" customHeight="1">
      <c r="A41" s="102">
        <v>68.0</v>
      </c>
      <c r="B41" s="100">
        <v>1.779</v>
      </c>
      <c r="C41" s="103">
        <v>1.989</v>
      </c>
    </row>
    <row r="42" ht="12.75" customHeight="1">
      <c r="A42" s="102">
        <v>69.0</v>
      </c>
      <c r="B42" s="100">
        <v>1.823</v>
      </c>
      <c r="C42" s="104">
        <v>2.033</v>
      </c>
    </row>
    <row r="43" ht="12.75" customHeight="1">
      <c r="A43" s="102">
        <v>70.0</v>
      </c>
      <c r="B43" s="100">
        <v>1.867</v>
      </c>
      <c r="C43" s="103">
        <v>2.077</v>
      </c>
    </row>
    <row r="44" ht="12.75" customHeight="1">
      <c r="A44" s="102">
        <v>71.0</v>
      </c>
      <c r="B44" s="100">
        <v>1.91</v>
      </c>
      <c r="C44" s="104">
        <v>2.12</v>
      </c>
    </row>
    <row r="45" ht="12.75" customHeight="1">
      <c r="A45" s="102">
        <v>72.0</v>
      </c>
      <c r="B45" s="100">
        <v>1.953</v>
      </c>
      <c r="C45" s="103">
        <v>2.163</v>
      </c>
    </row>
    <row r="46" ht="12.75" customHeight="1">
      <c r="A46" s="102">
        <v>73.0</v>
      </c>
      <c r="B46" s="100">
        <v>2.004</v>
      </c>
      <c r="C46" s="104">
        <v>2.214</v>
      </c>
    </row>
    <row r="47" ht="12.75" customHeight="1">
      <c r="A47" s="102">
        <v>74.0</v>
      </c>
      <c r="B47" s="100">
        <v>2.06</v>
      </c>
      <c r="C47" s="103">
        <v>2.27</v>
      </c>
    </row>
    <row r="48" ht="12.75" customHeight="1">
      <c r="A48" s="102">
        <v>75.0</v>
      </c>
      <c r="B48" s="100">
        <v>2.117</v>
      </c>
      <c r="C48" s="104">
        <v>2.327</v>
      </c>
    </row>
    <row r="49" ht="12.75" customHeight="1">
      <c r="A49" s="102">
        <v>76.0</v>
      </c>
      <c r="B49" s="100">
        <v>2.181</v>
      </c>
      <c r="C49" s="103">
        <v>2.391</v>
      </c>
    </row>
    <row r="50" ht="12.75" customHeight="1">
      <c r="A50" s="102">
        <v>77.0</v>
      </c>
      <c r="B50" s="100">
        <v>2.255</v>
      </c>
      <c r="C50" s="104">
        <v>2.465</v>
      </c>
    </row>
    <row r="51" ht="12.75" customHeight="1">
      <c r="A51" s="102">
        <v>78.0</v>
      </c>
      <c r="B51" s="100">
        <v>2.336</v>
      </c>
      <c r="C51" s="103">
        <v>2.546</v>
      </c>
    </row>
    <row r="52" ht="12.75" customHeight="1">
      <c r="A52" s="102">
        <v>79.0</v>
      </c>
      <c r="B52" s="100">
        <v>2.419</v>
      </c>
      <c r="C52" s="104">
        <v>2.629</v>
      </c>
    </row>
    <row r="53" ht="12.75" customHeight="1">
      <c r="A53" s="102">
        <v>80.0</v>
      </c>
      <c r="B53" s="100">
        <v>2.504</v>
      </c>
      <c r="C53" s="103">
        <v>2.714</v>
      </c>
    </row>
    <row r="54" ht="12.75" customHeight="1">
      <c r="A54" s="102">
        <v>81.0</v>
      </c>
      <c r="B54" s="100">
        <v>2.597</v>
      </c>
      <c r="C54" s="105"/>
    </row>
    <row r="55" ht="12.75" customHeight="1">
      <c r="A55" s="102">
        <v>82.0</v>
      </c>
      <c r="B55" s="100">
        <v>2.702</v>
      </c>
      <c r="C55" s="105"/>
    </row>
    <row r="56" ht="12.75" customHeight="1">
      <c r="A56" s="102">
        <v>83.0</v>
      </c>
      <c r="B56" s="100">
        <v>2.831</v>
      </c>
      <c r="C56" s="105"/>
    </row>
    <row r="57" ht="12.75" customHeight="1">
      <c r="A57" s="102">
        <v>84.0</v>
      </c>
      <c r="B57" s="100">
        <v>2.981</v>
      </c>
      <c r="C57" s="105"/>
    </row>
    <row r="58" ht="12.75" customHeight="1">
      <c r="A58" s="102">
        <v>85.0</v>
      </c>
      <c r="B58" s="100">
        <v>3.153</v>
      </c>
      <c r="C58" s="105"/>
    </row>
    <row r="59" ht="12.75" customHeight="1">
      <c r="A59" s="102">
        <v>86.0</v>
      </c>
      <c r="B59" s="100">
        <v>3.352</v>
      </c>
      <c r="C59" s="105"/>
    </row>
    <row r="60" ht="12.75" customHeight="1">
      <c r="A60" s="102">
        <v>87.0</v>
      </c>
      <c r="B60" s="100">
        <v>3.58</v>
      </c>
      <c r="C60" s="105"/>
    </row>
    <row r="61" ht="12.75" customHeight="1">
      <c r="A61" s="102">
        <v>88.0</v>
      </c>
      <c r="B61" s="100">
        <v>3.842</v>
      </c>
      <c r="C61" s="105"/>
    </row>
    <row r="62" ht="12.75" customHeight="1">
      <c r="A62" s="102">
        <v>89.0</v>
      </c>
      <c r="B62" s="100">
        <v>4.145</v>
      </c>
      <c r="C62" s="105"/>
    </row>
    <row r="63" ht="12.75" customHeight="1">
      <c r="A63" s="102">
        <v>90.0</v>
      </c>
      <c r="B63" s="100">
        <v>4.493</v>
      </c>
      <c r="C63" s="105"/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