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F89128CB-B133-8D4C-B5E6-853C8746AD09}" xr6:coauthVersionLast="47" xr6:coauthVersionMax="47" xr10:uidLastSave="{00000000-0000-0000-0000-000000000000}"/>
  <bookViews>
    <workbookView xWindow="-120" yWindow="500" windowWidth="19420" windowHeight="16780" xr2:uid="{00000000-000D-0000-FFFF-FFFF00000000}"/>
  </bookViews>
  <sheets>
    <sheet name="Gutter til  18 år" sheetId="19" r:id="rId1"/>
    <sheet name="Gutter over 18 år" sheetId="20" r:id="rId2"/>
    <sheet name="Jenter til 18 år" sheetId="17" r:id="rId3"/>
    <sheet name="Jenter over 18 år" sheetId="21" r:id="rId4"/>
  </sheets>
  <definedNames>
    <definedName name="_xlnm.Print_Area" localSheetId="1">'Gutter over 18 år'!$A$1:$M$35</definedName>
    <definedName name="_xlnm.Print_Area" localSheetId="0">'Gutter til  18 år'!$A$1:$M$35</definedName>
    <definedName name="_xlnm.Print_Area" localSheetId="3">'Jenter over 18 år'!$A$1:$M$35</definedName>
    <definedName name="_xlnm.Print_Area" localSheetId="2">'Jenter til 18 år'!$A$1:$M$35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21" l="1"/>
  <c r="N45" i="21"/>
  <c r="N43" i="21"/>
  <c r="N41" i="21"/>
  <c r="N34" i="21"/>
  <c r="N32" i="21"/>
  <c r="N30" i="21"/>
  <c r="N24" i="21"/>
  <c r="N22" i="21"/>
  <c r="N20" i="21"/>
  <c r="I44" i="21"/>
  <c r="I45" i="21" s="1"/>
  <c r="I42" i="21"/>
  <c r="I43" i="21" s="1"/>
  <c r="I40" i="21"/>
  <c r="I41" i="21" s="1"/>
  <c r="I33" i="21"/>
  <c r="I31" i="21"/>
  <c r="I29" i="21"/>
  <c r="I23" i="21"/>
  <c r="I21" i="21"/>
  <c r="N45" i="17"/>
  <c r="N43" i="17"/>
  <c r="N41" i="17"/>
  <c r="N34" i="17"/>
  <c r="N32" i="17"/>
  <c r="N30" i="17"/>
  <c r="N24" i="17"/>
  <c r="N22" i="17"/>
  <c r="N20" i="17"/>
  <c r="I44" i="17"/>
  <c r="I45" i="17" s="1"/>
  <c r="I42" i="17"/>
  <c r="I43" i="17" s="1"/>
  <c r="I40" i="17"/>
  <c r="I41" i="17" s="1"/>
  <c r="I33" i="17"/>
  <c r="I31" i="17"/>
  <c r="I23" i="17"/>
  <c r="I21" i="17"/>
  <c r="I19" i="17"/>
  <c r="I29" i="17"/>
  <c r="N45" i="20"/>
  <c r="N43" i="20"/>
  <c r="N41" i="20"/>
  <c r="N34" i="20"/>
  <c r="N32" i="20"/>
  <c r="N30" i="20"/>
  <c r="N24" i="20"/>
  <c r="N22" i="20"/>
  <c r="N20" i="20"/>
  <c r="N45" i="19"/>
  <c r="N43" i="19"/>
  <c r="N41" i="19"/>
  <c r="N34" i="19"/>
  <c r="N32" i="19"/>
  <c r="N30" i="19"/>
  <c r="N24" i="19"/>
  <c r="N22" i="19"/>
  <c r="N20" i="19"/>
  <c r="I44" i="20"/>
  <c r="I45" i="20" s="1"/>
  <c r="I42" i="20"/>
  <c r="I40" i="20"/>
  <c r="I41" i="20" s="1"/>
  <c r="I33" i="20"/>
  <c r="I31" i="20"/>
  <c r="I29" i="20"/>
  <c r="I23" i="20"/>
  <c r="I21" i="20"/>
  <c r="I19" i="20"/>
  <c r="I44" i="19"/>
  <c r="I45" i="19" s="1"/>
  <c r="I42" i="19"/>
  <c r="I43" i="19" s="1"/>
  <c r="I40" i="19"/>
  <c r="I41" i="19" s="1"/>
  <c r="I33" i="19"/>
  <c r="I31" i="19"/>
  <c r="I29" i="19"/>
  <c r="K41" i="19"/>
  <c r="K30" i="19"/>
  <c r="K45" i="20"/>
  <c r="K45" i="17"/>
  <c r="K45" i="21"/>
  <c r="K45" i="19"/>
  <c r="K43" i="20"/>
  <c r="K43" i="17"/>
  <c r="K43" i="21"/>
  <c r="K43" i="19"/>
  <c r="K41" i="20"/>
  <c r="K41" i="17"/>
  <c r="K41" i="21"/>
  <c r="K34" i="20"/>
  <c r="K34" i="17"/>
  <c r="K34" i="21"/>
  <c r="K34" i="19"/>
  <c r="K32" i="20"/>
  <c r="K32" i="17"/>
  <c r="K32" i="21"/>
  <c r="K32" i="19"/>
  <c r="K30" i="20"/>
  <c r="K30" i="17"/>
  <c r="K30" i="21"/>
  <c r="K24" i="20"/>
  <c r="K24" i="17"/>
  <c r="K24" i="21"/>
  <c r="K24" i="19"/>
  <c r="K22" i="20"/>
  <c r="K22" i="17"/>
  <c r="K22" i="21"/>
  <c r="K22" i="19"/>
  <c r="L45" i="20"/>
  <c r="J45" i="20"/>
  <c r="L43" i="20"/>
  <c r="J43" i="20"/>
  <c r="I43" i="20"/>
  <c r="L41" i="20"/>
  <c r="J41" i="20"/>
  <c r="L45" i="17"/>
  <c r="J45" i="17"/>
  <c r="L43" i="17"/>
  <c r="J43" i="17"/>
  <c r="L41" i="17"/>
  <c r="J41" i="17"/>
  <c r="L45" i="21"/>
  <c r="J45" i="21"/>
  <c r="L43" i="21"/>
  <c r="J43" i="21"/>
  <c r="L41" i="21"/>
  <c r="J41" i="21"/>
  <c r="L45" i="19"/>
  <c r="J45" i="19"/>
  <c r="L43" i="19"/>
  <c r="J43" i="19"/>
  <c r="L41" i="19"/>
  <c r="J41" i="19"/>
  <c r="M45" i="17" l="1"/>
  <c r="M45" i="19"/>
  <c r="M45" i="20"/>
  <c r="M43" i="19"/>
  <c r="M43" i="20"/>
  <c r="M41" i="17"/>
  <c r="M41" i="19"/>
  <c r="M41" i="21"/>
  <c r="M43" i="21"/>
  <c r="M43" i="17"/>
  <c r="M41" i="20"/>
  <c r="M45" i="21"/>
  <c r="K20" i="20"/>
  <c r="K20" i="17"/>
  <c r="K20" i="21"/>
  <c r="K20" i="19"/>
  <c r="M46" i="17" l="1"/>
  <c r="M13" i="17" s="1"/>
  <c r="M46" i="20"/>
  <c r="M13" i="20" s="1"/>
  <c r="M46" i="19"/>
  <c r="M13" i="19" s="1"/>
  <c r="M46" i="21"/>
  <c r="M13" i="21" s="1"/>
  <c r="I24" i="21"/>
  <c r="I22" i="21"/>
  <c r="I34" i="21"/>
  <c r="I32" i="21"/>
  <c r="I30" i="21"/>
  <c r="I34" i="17"/>
  <c r="I32" i="17"/>
  <c r="I30" i="17"/>
  <c r="I24" i="17"/>
  <c r="I22" i="17"/>
  <c r="I20" i="21"/>
  <c r="I20" i="17"/>
  <c r="I34" i="20"/>
  <c r="I32" i="20"/>
  <c r="I30" i="20"/>
  <c r="I24" i="20"/>
  <c r="I22" i="20"/>
  <c r="I20" i="20"/>
  <c r="I34" i="19"/>
  <c r="I32" i="19"/>
  <c r="I30" i="19"/>
  <c r="I24" i="19"/>
  <c r="I22" i="19"/>
  <c r="I20" i="19"/>
  <c r="L34" i="21"/>
  <c r="J34" i="21"/>
  <c r="L32" i="21"/>
  <c r="J32" i="21"/>
  <c r="L30" i="21"/>
  <c r="J30" i="21"/>
  <c r="L24" i="21"/>
  <c r="J24" i="21"/>
  <c r="L22" i="21"/>
  <c r="J22" i="21"/>
  <c r="L20" i="21"/>
  <c r="J20" i="21"/>
  <c r="L34" i="20"/>
  <c r="J34" i="20"/>
  <c r="L32" i="20"/>
  <c r="J32" i="20"/>
  <c r="L30" i="20"/>
  <c r="J30" i="20"/>
  <c r="L24" i="20"/>
  <c r="J24" i="20"/>
  <c r="L22" i="20"/>
  <c r="J22" i="20"/>
  <c r="L20" i="20"/>
  <c r="J20" i="20"/>
  <c r="J22" i="19"/>
  <c r="L22" i="19"/>
  <c r="L34" i="19"/>
  <c r="J34" i="19"/>
  <c r="L32" i="19"/>
  <c r="J32" i="19"/>
  <c r="L30" i="19"/>
  <c r="J30" i="19"/>
  <c r="L24" i="19"/>
  <c r="J24" i="19"/>
  <c r="L20" i="19"/>
  <c r="J20" i="19"/>
  <c r="L34" i="17"/>
  <c r="J34" i="17"/>
  <c r="L32" i="17"/>
  <c r="J32" i="17"/>
  <c r="L30" i="17"/>
  <c r="J30" i="17"/>
  <c r="L24" i="17"/>
  <c r="J24" i="17"/>
  <c r="L22" i="17"/>
  <c r="J22" i="17"/>
  <c r="L20" i="17"/>
  <c r="J20" i="17"/>
  <c r="M24" i="20" l="1"/>
  <c r="M22" i="20"/>
  <c r="M20" i="17"/>
  <c r="M32" i="17"/>
  <c r="M34" i="19"/>
  <c r="M20" i="20"/>
  <c r="M20" i="21"/>
  <c r="M20" i="19"/>
  <c r="M30" i="19"/>
  <c r="M34" i="20"/>
  <c r="M32" i="21"/>
  <c r="M24" i="17"/>
  <c r="M22" i="19"/>
  <c r="M34" i="21"/>
  <c r="M24" i="19"/>
  <c r="M24" i="21"/>
  <c r="M30" i="17"/>
  <c r="M30" i="20"/>
  <c r="M22" i="21"/>
  <c r="M32" i="20"/>
  <c r="M22" i="17"/>
  <c r="M34" i="17"/>
  <c r="M30" i="21"/>
  <c r="M32" i="19"/>
  <c r="M35" i="19" l="1"/>
  <c r="M12" i="19" s="1"/>
  <c r="M25" i="20"/>
  <c r="M11" i="20" s="1"/>
  <c r="M25" i="21"/>
  <c r="M11" i="21" s="1"/>
  <c r="M35" i="21"/>
  <c r="M12" i="21" s="1"/>
  <c r="M35" i="20"/>
  <c r="M12" i="20" s="1"/>
  <c r="M25" i="17"/>
  <c r="M11" i="17" s="1"/>
  <c r="M25" i="19"/>
  <c r="M11" i="19" s="1"/>
  <c r="M35" i="17"/>
  <c r="M12" i="17" s="1"/>
  <c r="M14" i="19" l="1"/>
  <c r="M14" i="20"/>
  <c r="M14" i="21"/>
  <c r="M14" i="17"/>
</calcChain>
</file>

<file path=xl/sharedStrings.xml><?xml version="1.0" encoding="utf-8"?>
<sst xmlns="http://schemas.openxmlformats.org/spreadsheetml/2006/main" count="228" uniqueCount="32">
  <si>
    <t>P R O T O K O L L</t>
  </si>
  <si>
    <t>for</t>
  </si>
  <si>
    <t xml:space="preserve">NORGES VEKTLØFTERFORBUND's 5-KAMP SERIE </t>
  </si>
  <si>
    <t>GUTTER TIL 18 ÅR</t>
  </si>
  <si>
    <t>Klubb :</t>
  </si>
  <si>
    <t>Resultatsammendrag :</t>
  </si>
  <si>
    <t>1. Omgang :</t>
  </si>
  <si>
    <t>2. Omgang :</t>
  </si>
  <si>
    <t>Totalt :</t>
  </si>
  <si>
    <t>Født</t>
  </si>
  <si>
    <t>Navn</t>
  </si>
  <si>
    <t>Vekt</t>
  </si>
  <si>
    <t>Sted</t>
  </si>
  <si>
    <t>Dato</t>
  </si>
  <si>
    <t>Rykk</t>
  </si>
  <si>
    <t>Støt</t>
  </si>
  <si>
    <t>Sinclair</t>
  </si>
  <si>
    <t>Trehopp</t>
  </si>
  <si>
    <t>Kulekast</t>
  </si>
  <si>
    <t>40m sprint</t>
  </si>
  <si>
    <t>Poeng</t>
  </si>
  <si>
    <t xml:space="preserve"> </t>
  </si>
  <si>
    <t>Totalt 1. omgang:</t>
  </si>
  <si>
    <t>Totalt 2. omgang:</t>
  </si>
  <si>
    <t>GUTTER OVER 18 ÅR</t>
  </si>
  <si>
    <t>JENTER TIL 18 ÅR</t>
  </si>
  <si>
    <t>JENTER OVER 18 ÅR</t>
  </si>
  <si>
    <t>1. omgang: april/mai</t>
  </si>
  <si>
    <t>3. omgang: september/oktober</t>
  </si>
  <si>
    <t>3. Omgang :</t>
  </si>
  <si>
    <t>Sinclair coeff.</t>
  </si>
  <si>
    <t>2. omgang: juni/juli/august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</si>
</sst>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000"/>
  </numFmts>
  <fonts count="1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color theme="3"/>
      <name val="Times New Roman"/>
      <family val="1"/>
    </font>
    <font>
      <sz val="14"/>
      <color theme="3"/>
      <name val="Arial Black"/>
      <family val="2"/>
    </font>
    <font>
      <sz val="12"/>
      <color theme="3"/>
      <name val="Arial Black"/>
      <family val="2"/>
    </font>
    <font>
      <sz val="13"/>
      <color theme="3"/>
      <name val="Arial Black"/>
      <family val="2"/>
    </font>
    <font>
      <b/>
      <sz val="12"/>
      <color theme="3"/>
      <name val="Times New Roman"/>
      <family val="1"/>
    </font>
    <font>
      <b/>
      <sz val="12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4" fillId="0" borderId="2" xfId="0" applyNumberFormat="1" applyFont="1" applyBorder="1" applyAlignment="1">
      <alignment horizontal="right" vertical="top" wrapText="1"/>
    </xf>
    <xf numFmtId="2" fontId="4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2" fontId="8" fillId="0" borderId="5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16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Protection="1"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/>
    <xf numFmtId="2" fontId="4" fillId="0" borderId="0" xfId="0" applyNumberFormat="1" applyFont="1"/>
    <xf numFmtId="2" fontId="8" fillId="0" borderId="7" xfId="0" applyNumberFormat="1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/>
    <xf numFmtId="164" fontId="8" fillId="4" borderId="2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Protection="1">
      <protection locked="0"/>
    </xf>
    <xf numFmtId="2" fontId="8" fillId="4" borderId="3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left"/>
      <protection locked="0"/>
    </xf>
    <xf numFmtId="164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3" fillId="0" borderId="3" xfId="0" applyFont="1" applyBorder="1"/>
    <xf numFmtId="0" fontId="7" fillId="0" borderId="3" xfId="0" applyFont="1" applyBorder="1"/>
    <xf numFmtId="0" fontId="0" fillId="0" borderId="2" xfId="0" applyBorder="1"/>
    <xf numFmtId="0" fontId="3" fillId="0" borderId="2" xfId="0" applyFont="1" applyBorder="1"/>
    <xf numFmtId="165" fontId="15" fillId="0" borderId="3" xfId="0" applyNumberFormat="1" applyFont="1" applyBorder="1" applyAlignment="1">
      <alignment vertical="center"/>
    </xf>
    <xf numFmtId="165" fontId="15" fillId="0" borderId="2" xfId="0" applyNumberFormat="1" applyFont="1" applyBorder="1" applyAlignment="1">
      <alignment vertical="center"/>
    </xf>
    <xf numFmtId="0" fontId="4" fillId="0" borderId="8" xfId="0" applyFont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4" fillId="3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15" fontId="0" fillId="0" borderId="0" xfId="0" applyNumberForma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17410" name="Picture 192">
          <a:extLst>
            <a:ext uri="{FF2B5EF4-FFF2-40B4-BE49-F238E27FC236}">
              <a16:creationId xmlns:a16="http://schemas.microsoft.com/office/drawing/2014/main" id="{00000000-0008-0000-00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15374" name="Picture 192">
          <a:extLst>
            <a:ext uri="{FF2B5EF4-FFF2-40B4-BE49-F238E27FC236}">
              <a16:creationId xmlns:a16="http://schemas.microsoft.com/office/drawing/2014/main" id="{00000000-0008-0000-0200-00000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6"/>
  <sheetViews>
    <sheetView showGridLines="0" showRowColHeaders="0" tabSelected="1" workbookViewId="0">
      <pane ySplit="15" topLeftCell="A16" activePane="bottomLeft" state="frozen"/>
      <selection activeCell="B1" sqref="B1"/>
      <selection pane="bottomLeft" activeCell="G25" sqref="G25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C8" s="41"/>
      <c r="D8" s="60"/>
      <c r="E8" s="60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4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4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50" t="s">
        <v>30</v>
      </c>
    </row>
    <row r="19" spans="2:14" ht="16" x14ac:dyDescent="0.2">
      <c r="B19" s="32"/>
      <c r="C19" s="33"/>
      <c r="D19" s="34"/>
      <c r="E19" s="35"/>
      <c r="F19" s="32"/>
      <c r="G19" s="36"/>
      <c r="H19" s="36"/>
      <c r="I19" s="27"/>
      <c r="J19" s="34"/>
      <c r="K19" s="34"/>
      <c r="L19" s="34"/>
      <c r="M19" s="16"/>
      <c r="N19" s="48"/>
    </row>
    <row r="20" spans="2:14" ht="16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3" t="str">
        <f>IF(SUM(G19:H19)="","",IF(D19="","",IF(D19&gt;193.609,1,IF(D19&lt;32,10^(0.722762521*LOG10(32/193.609)^2),10^(0.722762521*LOG10(D19/193.609)^2)))))</f>
        <v/>
      </c>
    </row>
    <row r="21" spans="2:14" ht="16" x14ac:dyDescent="0.2">
      <c r="B21" s="32"/>
      <c r="C21" s="33"/>
      <c r="D21" s="34"/>
      <c r="E21" s="35"/>
      <c r="F21" s="32"/>
      <c r="G21" s="36"/>
      <c r="H21" s="36"/>
      <c r="I21" s="27"/>
      <c r="J21" s="34"/>
      <c r="K21" s="34"/>
      <c r="L21" s="34"/>
      <c r="M21" s="16"/>
      <c r="N21" s="49" t="s">
        <v>21</v>
      </c>
    </row>
    <row r="22" spans="2:14" ht="16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3" t="str">
        <f>IF(SUM(G21:H21)="","",IF(D21="","",IF(D21&gt;193.609,1,IF(D21&lt;32,10^(0.722762521*LOG10(32/193.609)^2),10^(0.722762521*LOG10(D21/193.609)^2)))))</f>
        <v/>
      </c>
    </row>
    <row r="23" spans="2:14" ht="16" x14ac:dyDescent="0.2">
      <c r="B23" s="32"/>
      <c r="C23" s="33"/>
      <c r="D23" s="34"/>
      <c r="E23" s="35"/>
      <c r="F23" s="32"/>
      <c r="G23" s="36"/>
      <c r="H23" s="36"/>
      <c r="I23" s="27"/>
      <c r="J23" s="34"/>
      <c r="K23" s="34"/>
      <c r="L23" s="34"/>
      <c r="M23" s="16"/>
      <c r="N23" s="49"/>
    </row>
    <row r="24" spans="2:14" ht="16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3" t="str">
        <f>IF(SUM(G23:H23)="","",IF(D23="","",IF(D23&gt;193.609,1,IF(D23&lt;32,10^(0.722762521*LOG10(32/193.609)^2),10^(0.722762521*LOG10(D23/193.609)^2)))))</f>
        <v/>
      </c>
    </row>
    <row r="25" spans="2:14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4" x14ac:dyDescent="0.15">
      <c r="E26" s="2"/>
    </row>
    <row r="27" spans="2:14" ht="16" x14ac:dyDescent="0.2">
      <c r="B27" s="55" t="s">
        <v>31</v>
      </c>
      <c r="C27" s="55"/>
      <c r="D27" s="55"/>
    </row>
    <row r="28" spans="2:14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50" t="s">
        <v>30</v>
      </c>
    </row>
    <row r="29" spans="2:14" ht="16" x14ac:dyDescent="0.2">
      <c r="B29" s="32"/>
      <c r="C29" s="33"/>
      <c r="D29" s="34"/>
      <c r="E29" s="35"/>
      <c r="F29" s="32"/>
      <c r="G29" s="36"/>
      <c r="H29" s="36"/>
      <c r="I29" s="27" t="str">
        <f>IF(OR(G29="",H29=""),"",10^(0.722762521*LOG10(D29/193.609)^2)*(G29+H29))</f>
        <v/>
      </c>
      <c r="J29" s="34"/>
      <c r="K29" s="34"/>
      <c r="L29" s="34"/>
      <c r="M29" s="16"/>
      <c r="N29" s="51"/>
    </row>
    <row r="30" spans="2:14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3" t="str">
        <f>IF(SUM(G29:H29)="","",IF(D29="","",IF(D29&gt;193.609,1,IF(D29&lt;32,10^(0.722762521*LOG10(32/193.609)^2),10^(0.722762521*LOG10(D29/193.609)^2)))))</f>
        <v/>
      </c>
    </row>
    <row r="31" spans="2:14" ht="16" x14ac:dyDescent="0.2">
      <c r="B31" s="42"/>
      <c r="C31" s="43"/>
      <c r="D31" s="44"/>
      <c r="E31" s="45"/>
      <c r="F31" s="46"/>
      <c r="G31" s="47"/>
      <c r="H31" s="47"/>
      <c r="I31" s="27" t="str">
        <f>IF(OR(G31="",H31=""),"",10^(0.722762521*LOG10(D31/193.609)^2)*(G31+H31))</f>
        <v/>
      </c>
      <c r="J31" s="34"/>
      <c r="K31" s="34"/>
      <c r="L31" s="34"/>
      <c r="M31" s="16"/>
      <c r="N31" s="51"/>
    </row>
    <row r="32" spans="2:14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IF(OR(I32="",J32="",K32="",L32=""),"",SUM(I32,J32,K32,L32))</f>
        <v/>
      </c>
      <c r="N32" s="53" t="str">
        <f>IF(SUM(G31:H31)="","",IF(D31="","",IF(D31&gt;193.609,1,IF(D31&lt;32,10^(0.722762521*LOG10(32/193.609)^2),10^(0.722762521*LOG10(D31/193.609)^2)))))</f>
        <v/>
      </c>
    </row>
    <row r="33" spans="2:14" ht="16" x14ac:dyDescent="0.2">
      <c r="B33" s="42"/>
      <c r="C33" s="43"/>
      <c r="D33" s="44"/>
      <c r="E33" s="45"/>
      <c r="F33" s="46"/>
      <c r="G33" s="47"/>
      <c r="H33" s="47"/>
      <c r="I33" s="27" t="str">
        <f>IF(OR(G33="",H33=""),"",10^(0.722762521*LOG10(D33/193.609)^2)*(G33+H33))</f>
        <v/>
      </c>
      <c r="J33" s="34"/>
      <c r="K33" s="34"/>
      <c r="L33" s="34"/>
      <c r="M33" s="16"/>
      <c r="N33" s="51"/>
    </row>
    <row r="34" spans="2:14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3" t="str">
        <f>IF(SUM(G33:H33)="","",IF(D33="","",IF(D33&gt;193.609,1,IF(D33&lt;32,10^(0.722762521*LOG10(32/193.609)^2),10^(0.722762521*LOG10(D33/193.609)^2)))))</f>
        <v/>
      </c>
    </row>
    <row r="35" spans="2:14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4" x14ac:dyDescent="0.15">
      <c r="E37" s="2"/>
    </row>
    <row r="38" spans="2:14" ht="16" x14ac:dyDescent="0.2">
      <c r="B38" s="55" t="s">
        <v>28</v>
      </c>
      <c r="C38" s="55"/>
      <c r="D38" s="55"/>
    </row>
    <row r="39" spans="2:14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50" t="s">
        <v>30</v>
      </c>
    </row>
    <row r="40" spans="2:14" ht="16" x14ac:dyDescent="0.2">
      <c r="B40" s="42"/>
      <c r="C40" s="43"/>
      <c r="D40" s="44"/>
      <c r="E40" s="45"/>
      <c r="F40" s="46"/>
      <c r="G40" s="47"/>
      <c r="H40" s="47"/>
      <c r="I40" s="27" t="str">
        <f>IF(OR(G40="",H40=""),"",10^(0.722762521*LOG10(D40/193.609)^2)*(G40+H40))</f>
        <v/>
      </c>
      <c r="J40" s="34"/>
      <c r="K40" s="34"/>
      <c r="L40" s="34"/>
      <c r="M40" s="16"/>
      <c r="N40" s="51"/>
    </row>
    <row r="41" spans="2:14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3" t="str">
        <f>IF(SUM(G40:H40)="","",IF(D40="","",IF(D40&gt;193.609,1,IF(D40&lt;32,10^(0.722762521*LOG10(32/193.609)^2),10^(0.722762521*LOG10(D40/193.609)^2)))))</f>
        <v/>
      </c>
    </row>
    <row r="42" spans="2:14" ht="16" x14ac:dyDescent="0.2">
      <c r="B42" s="42"/>
      <c r="C42" s="43"/>
      <c r="D42" s="44"/>
      <c r="E42" s="45"/>
      <c r="F42" s="46"/>
      <c r="G42" s="47"/>
      <c r="H42" s="47"/>
      <c r="I42" s="27" t="str">
        <f>IF(OR(G42="",H42=""),"",10^(0.722762521*LOG10(D42/193.609)^2)*(G42+H42))</f>
        <v/>
      </c>
      <c r="J42" s="34"/>
      <c r="K42" s="34"/>
      <c r="L42" s="34"/>
      <c r="M42" s="16"/>
      <c r="N42" s="51"/>
    </row>
    <row r="43" spans="2:14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IF(OR(I43="",J43="",K43="",L43=""),"",SUM(I43,J43,K43,L43))</f>
        <v/>
      </c>
      <c r="N43" s="53" t="str">
        <f>IF(SUM(G42:H42)="","",IF(D42="","",IF(D42&gt;193.609,1,IF(D42&lt;32,10^(0.722762521*LOG10(32/193.609)^2),10^(0.722762521*LOG10(D42/193.609)^2)))))</f>
        <v/>
      </c>
    </row>
    <row r="44" spans="2:14" ht="16" x14ac:dyDescent="0.2">
      <c r="B44" s="42"/>
      <c r="C44" s="43"/>
      <c r="D44" s="44"/>
      <c r="E44" s="45"/>
      <c r="F44" s="46"/>
      <c r="G44" s="47"/>
      <c r="H44" s="47"/>
      <c r="I44" s="27" t="str">
        <f>IF(OR(G44="",H44=""),"",10^(0.722762521*LOG10(D44/193.609)^2)*(G44+H44))</f>
        <v/>
      </c>
      <c r="J44" s="34"/>
      <c r="K44" s="34"/>
      <c r="L44" s="34"/>
      <c r="M44" s="16"/>
      <c r="N44" s="51"/>
    </row>
    <row r="45" spans="2:14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3" t="str">
        <f>IF(SUM(G44:H44)="","",IF(D44="","",IF(D44&gt;193.609,1,IF(D44&lt;32,10^(0.722762521*LOG10(32/193.609)^2),10^(0.722762521*LOG10(D44/193.609)^2)))))</f>
        <v/>
      </c>
    </row>
    <row r="46" spans="2:14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3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D8:E8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6"/>
  <sheetViews>
    <sheetView showGridLines="0" showRowColHeaders="0" workbookViewId="0">
      <pane ySplit="15" topLeftCell="A16" activePane="bottomLeft" state="frozen"/>
      <selection activeCell="L50" sqref="L50"/>
      <selection pane="bottomLeft" activeCell="B19" sqref="B19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24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D8"/>
      <c r="E8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4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4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14" t="s">
        <v>30</v>
      </c>
    </row>
    <row r="19" spans="2:14" ht="16" x14ac:dyDescent="0.2">
      <c r="B19" s="32"/>
      <c r="C19" s="33"/>
      <c r="D19" s="34"/>
      <c r="E19" s="35"/>
      <c r="F19" s="32"/>
      <c r="G19" s="36"/>
      <c r="H19" s="36"/>
      <c r="I19" s="27" t="str">
        <f>IF(OR(G19="",H19=""),"",10^(0.722762521*LOG10(D19/193.609)^2)*(G19+H19))</f>
        <v/>
      </c>
      <c r="J19" s="34"/>
      <c r="K19" s="34"/>
      <c r="L19" s="34"/>
      <c r="M19" s="16"/>
      <c r="N19" s="51"/>
    </row>
    <row r="20" spans="2:14" ht="17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4" t="str">
        <f>IF(SUM(G19:H19)="","",IF(D19="","",IF(D19&gt;193.609,1,IF(D19&lt;32,10^(0.722762521*LOG10(32/193.609)^2),10^(0.722762521*LOG10(D19/193.609)^2)))))</f>
        <v/>
      </c>
    </row>
    <row r="21" spans="2:14" ht="16" x14ac:dyDescent="0.2">
      <c r="B21" s="32"/>
      <c r="C21" s="33"/>
      <c r="D21" s="34"/>
      <c r="E21" s="35"/>
      <c r="F21" s="32"/>
      <c r="G21" s="36"/>
      <c r="H21" s="36"/>
      <c r="I21" s="27" t="str">
        <f>IF(OR(G21="",H21=""),"",10^(0.722762521*LOG10(D21/193.609)^2)*(G21+H21))</f>
        <v/>
      </c>
      <c r="J21" s="34"/>
      <c r="K21" s="34"/>
      <c r="L21" s="34"/>
      <c r="M21" s="16"/>
      <c r="N21" s="52" t="s">
        <v>21</v>
      </c>
    </row>
    <row r="22" spans="2:14" ht="17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4" t="str">
        <f>IF(SUM(G21:H21)="","",IF(D21="","",IF(D21&gt;193.609,1,IF(D21&lt;32,10^(0.722762521*LOG10(32/193.609)^2),10^(0.722762521*LOG10(D21/193.609)^2)))))</f>
        <v/>
      </c>
    </row>
    <row r="23" spans="2:14" ht="16" x14ac:dyDescent="0.2">
      <c r="B23" s="32"/>
      <c r="C23" s="33"/>
      <c r="D23" s="34"/>
      <c r="E23" s="35"/>
      <c r="F23" s="32"/>
      <c r="G23" s="36"/>
      <c r="H23" s="36"/>
      <c r="I23" s="27" t="str">
        <f>IF(OR(G23="",H23=""),"",10^(0.722762521*LOG10(D23/193.609)^2)*(G23+H23))</f>
        <v/>
      </c>
      <c r="J23" s="34"/>
      <c r="K23" s="34"/>
      <c r="L23" s="34"/>
      <c r="M23" s="16"/>
      <c r="N23" s="51"/>
    </row>
    <row r="24" spans="2:14" ht="17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4" t="str">
        <f>IF(SUM(G23:H23)="","",IF(D23="","",IF(D23&gt;193.609,1,IF(D23&lt;32,10^(0.722762521*LOG10(32/193.609)^2),10^(0.722762521*LOG10(D23/193.609)^2)))))</f>
        <v/>
      </c>
    </row>
    <row r="25" spans="2:14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4" x14ac:dyDescent="0.15">
      <c r="E26" s="2"/>
    </row>
    <row r="27" spans="2:14" ht="16" x14ac:dyDescent="0.2">
      <c r="B27" s="55" t="s">
        <v>31</v>
      </c>
      <c r="C27" s="55"/>
      <c r="D27" s="55"/>
    </row>
    <row r="28" spans="2:14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14" t="s">
        <v>30</v>
      </c>
    </row>
    <row r="29" spans="2:14" ht="16" x14ac:dyDescent="0.2">
      <c r="B29" s="32"/>
      <c r="C29" s="33"/>
      <c r="D29" s="34"/>
      <c r="E29" s="35"/>
      <c r="F29" s="32"/>
      <c r="G29" s="36"/>
      <c r="H29" s="36"/>
      <c r="I29" s="27" t="str">
        <f>IF(OR(G29="",H29=""),"",10^(0.722762521*LOG10(D29/193.609)^2)*(G29+H29))</f>
        <v/>
      </c>
      <c r="J29" s="34"/>
      <c r="K29" s="34"/>
      <c r="L29" s="34"/>
      <c r="M29" s="16"/>
      <c r="N29" s="51"/>
    </row>
    <row r="30" spans="2:14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4" t="str">
        <f>IF(SUM(G29:H29)="","",IF(D29="","",IF(D29&gt;193.609,1,IF(D29&lt;32,10^(0.722762521*LOG10(32/193.609)^2),10^(0.722762521*LOG10(D29/193.609)^2)))))</f>
        <v/>
      </c>
    </row>
    <row r="31" spans="2:14" ht="16" x14ac:dyDescent="0.2">
      <c r="B31" s="32"/>
      <c r="C31" s="33"/>
      <c r="D31" s="34"/>
      <c r="E31" s="35"/>
      <c r="F31" s="32"/>
      <c r="G31" s="36"/>
      <c r="H31" s="36"/>
      <c r="I31" s="27" t="str">
        <f>IF(OR(G31="",H31=""),"",10^(0.722762521*LOG10(D31/193.609)^2)*(G31+H31))</f>
        <v/>
      </c>
      <c r="J31" s="34"/>
      <c r="K31" s="34"/>
      <c r="L31" s="34"/>
      <c r="M31" s="16"/>
      <c r="N31" s="51"/>
    </row>
    <row r="32" spans="2:14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IF(SUM(I32,J32,K32,L32)&gt;0,SUM(I32,J32,K32,L32),"")</f>
        <v/>
      </c>
      <c r="N32" s="54" t="str">
        <f>IF(SUM(G31:H31)="","",IF(D31="","",IF(D31&gt;193.609,1,IF(D31&lt;32,10^(0.722762521*LOG10(32/193.609)^2),10^(0.722762521*LOG10(D31/193.609)^2)))))</f>
        <v/>
      </c>
    </row>
    <row r="33" spans="2:14" ht="16" x14ac:dyDescent="0.2">
      <c r="B33" s="32"/>
      <c r="C33" s="33"/>
      <c r="D33" s="34"/>
      <c r="E33" s="35"/>
      <c r="F33" s="32"/>
      <c r="G33" s="36"/>
      <c r="H33" s="36"/>
      <c r="I33" s="27" t="str">
        <f>IF(OR(G33="",H33=""),"",10^(0.722762521*LOG10(D33/193.609)^2)*(G33+H33))</f>
        <v/>
      </c>
      <c r="J33" s="34"/>
      <c r="K33" s="34"/>
      <c r="L33" s="34"/>
      <c r="M33" s="16"/>
      <c r="N33" s="51"/>
    </row>
    <row r="34" spans="2:14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4" t="str">
        <f>IF(SUM(G33:H33)="","",IF(D33="","",IF(D33&gt;193.609,1,IF(D33&lt;32,10^(0.722762521*LOG10(32/193.609)^2),10^(0.722762521*LOG10(D33/193.609)^2)))))</f>
        <v/>
      </c>
    </row>
    <row r="35" spans="2:14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4" x14ac:dyDescent="0.15">
      <c r="E37" s="2"/>
    </row>
    <row r="38" spans="2:14" ht="16" x14ac:dyDescent="0.2">
      <c r="B38" s="55" t="s">
        <v>28</v>
      </c>
      <c r="C38" s="55"/>
      <c r="D38" s="55"/>
    </row>
    <row r="39" spans="2:14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14" t="s">
        <v>30</v>
      </c>
    </row>
    <row r="40" spans="2:14" ht="16" x14ac:dyDescent="0.2">
      <c r="B40" s="32"/>
      <c r="C40" s="33"/>
      <c r="D40" s="34"/>
      <c r="E40" s="35"/>
      <c r="F40" s="32"/>
      <c r="G40" s="36"/>
      <c r="H40" s="36"/>
      <c r="I40" s="27" t="str">
        <f>IF(OR(G40="",H40=""),"",10^(0.722762521*LOG10(D40/193.609)^2)*(G40+H40))</f>
        <v/>
      </c>
      <c r="J40" s="34"/>
      <c r="K40" s="34"/>
      <c r="L40" s="34"/>
      <c r="M40" s="16"/>
      <c r="N40" s="51"/>
    </row>
    <row r="41" spans="2:14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4" t="str">
        <f>IF(SUM(G40:H40)="","",IF(D40="","",IF(D40&gt;193.609,1,IF(D40&lt;32,10^(0.722762521*LOG10(32/193.609)^2),10^(0.722762521*LOG10(D40/193.609)^2)))))</f>
        <v/>
      </c>
    </row>
    <row r="42" spans="2:14" ht="16" x14ac:dyDescent="0.2">
      <c r="B42" s="32"/>
      <c r="C42" s="33"/>
      <c r="D42" s="34"/>
      <c r="E42" s="35"/>
      <c r="F42" s="32"/>
      <c r="G42" s="36"/>
      <c r="H42" s="36"/>
      <c r="I42" s="27" t="str">
        <f>IF(OR(G42="",H42=""),"",10^(0.722762521*LOG10(D42/193.609)^2)*(G42+H42))</f>
        <v/>
      </c>
      <c r="J42" s="34"/>
      <c r="K42" s="34"/>
      <c r="L42" s="34"/>
      <c r="M42" s="16"/>
      <c r="N42" s="51"/>
    </row>
    <row r="43" spans="2:14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IF(SUM(I43,J43,K43,L43)&gt;0,SUM(I43,J43,K43,L43),"")</f>
        <v/>
      </c>
      <c r="N43" s="54" t="str">
        <f>IF(SUM(G42:H42)="","",IF(D42="","",IF(D42&gt;193.609,1,IF(D42&lt;32,10^(0.722762521*LOG10(32/193.609)^2),10^(0.722762521*LOG10(D42/193.609)^2)))))</f>
        <v/>
      </c>
    </row>
    <row r="44" spans="2:14" ht="16" x14ac:dyDescent="0.2">
      <c r="B44" s="32"/>
      <c r="C44" s="33"/>
      <c r="D44" s="34"/>
      <c r="E44" s="35"/>
      <c r="F44" s="32"/>
      <c r="G44" s="36"/>
      <c r="H44" s="36"/>
      <c r="I44" s="27" t="str">
        <f>IF(OR(G44="",H44=""),"",10^(0.722762521*LOG10(D44/193.609)^2)*(G44+H44))</f>
        <v/>
      </c>
      <c r="J44" s="34"/>
      <c r="K44" s="34"/>
      <c r="L44" s="34"/>
      <c r="M44" s="16"/>
      <c r="N44" s="51"/>
    </row>
    <row r="45" spans="2:14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4" t="str">
        <f>IF(SUM(G44:H44)="","",IF(D44="","",IF(D44&gt;193.609,1,IF(D44&lt;32,10^(0.722762521*LOG10(32/193.609)^2),10^(0.722762521*LOG10(D44/193.609)^2)))))</f>
        <v/>
      </c>
    </row>
    <row r="46" spans="2:14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2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46"/>
  <sheetViews>
    <sheetView showGridLines="0" showRowColHeaders="0" workbookViewId="0">
      <pane ySplit="15" topLeftCell="A22" activePane="bottomLeft" state="frozen"/>
      <selection activeCell="L50" sqref="L50"/>
      <selection pane="bottomLeft" activeCell="B19" sqref="B19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25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D8"/>
      <c r="E8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5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5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14" t="s">
        <v>30</v>
      </c>
    </row>
    <row r="19" spans="2:15" ht="16" x14ac:dyDescent="0.2">
      <c r="B19" s="32"/>
      <c r="C19" s="33"/>
      <c r="D19" s="34"/>
      <c r="E19" s="35"/>
      <c r="F19" s="32"/>
      <c r="G19" s="36"/>
      <c r="H19" s="36"/>
      <c r="I19" s="27" t="str">
        <f>IF(OR(G19="",H19=""),"",10^(0.787004341 *LOG10(D19/153.757)^2)*(G19+H19))</f>
        <v/>
      </c>
      <c r="J19" s="34"/>
      <c r="K19" s="34"/>
      <c r="L19" s="34"/>
      <c r="M19" s="16"/>
      <c r="N19" s="51"/>
    </row>
    <row r="20" spans="2:15" ht="17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4" t="str">
        <f>IF(SUM(G19:H19)="","",IF(D19="","",IF(D19&gt;193.609,1,IF(D19&lt;32,10^(0.722762521*LOG10(32/193.609)^2),10^(0.722762521*LOG10(D19/193.609)^2)))))</f>
        <v/>
      </c>
    </row>
    <row r="21" spans="2:15" ht="16" x14ac:dyDescent="0.2">
      <c r="B21" s="32"/>
      <c r="C21" s="33"/>
      <c r="D21" s="34"/>
      <c r="E21" s="35"/>
      <c r="F21" s="32"/>
      <c r="G21" s="36"/>
      <c r="H21" s="36"/>
      <c r="I21" s="27" t="str">
        <f>IF(OR(G21="",H21=""),"",10^(0.787004341 *LOG10(D21/153.757)^2)*(G21+H21))</f>
        <v/>
      </c>
      <c r="J21" s="34"/>
      <c r="K21" s="34"/>
      <c r="L21" s="34"/>
      <c r="M21" s="16"/>
      <c r="N21" s="52" t="s">
        <v>21</v>
      </c>
    </row>
    <row r="22" spans="2:15" ht="17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4" t="str">
        <f>IF(SUM(G21:H21)="","",IF(D21="","",IF(D21&gt;193.609,1,IF(D21&lt;32,10^(0.722762521*LOG10(32/193.609)^2),10^(0.722762521*LOG10(D21/193.609)^2)))))</f>
        <v/>
      </c>
    </row>
    <row r="23" spans="2:15" ht="16" x14ac:dyDescent="0.2">
      <c r="B23" s="32"/>
      <c r="C23" s="33"/>
      <c r="D23" s="34"/>
      <c r="E23" s="35"/>
      <c r="F23" s="32"/>
      <c r="G23" s="36"/>
      <c r="H23" s="36"/>
      <c r="I23" s="27" t="str">
        <f>IF(OR(G23="",H23=""),"",10^(0.787004341 *LOG10(D23/153.757)^2)*(G23+H23))</f>
        <v/>
      </c>
      <c r="J23" s="34"/>
      <c r="K23" s="34"/>
      <c r="L23" s="34"/>
      <c r="M23" s="16"/>
      <c r="N23" s="51"/>
    </row>
    <row r="24" spans="2:15" ht="17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4" t="str">
        <f>IF(SUM(G23:H23)="","",IF(D23="","",IF(D23&gt;193.609,1,IF(D23&lt;32,10^(0.722762521*LOG10(32/193.609)^2),10^(0.722762521*LOG10(D23/193.609)^2)))))</f>
        <v/>
      </c>
    </row>
    <row r="25" spans="2:15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5" x14ac:dyDescent="0.15">
      <c r="E26" s="2"/>
    </row>
    <row r="27" spans="2:15" ht="16" x14ac:dyDescent="0.2">
      <c r="B27" s="55" t="s">
        <v>31</v>
      </c>
      <c r="C27" s="55"/>
      <c r="D27" s="55"/>
    </row>
    <row r="28" spans="2:15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14" t="s">
        <v>30</v>
      </c>
    </row>
    <row r="29" spans="2:15" ht="16" x14ac:dyDescent="0.15">
      <c r="B29" s="32"/>
      <c r="C29" s="33"/>
      <c r="D29" s="34"/>
      <c r="E29" s="35"/>
      <c r="F29" s="32"/>
      <c r="G29" s="36"/>
      <c r="H29" s="36"/>
      <c r="I29" s="27" t="str">
        <f>IF(OR(G29="",H29=""),"",10^(0.787004341 *LOG10(D29/153.757)^2)*(G29+H29))</f>
        <v/>
      </c>
      <c r="J29" s="34"/>
      <c r="K29" s="34"/>
      <c r="L29" s="34"/>
      <c r="M29" s="17"/>
      <c r="N29" s="51"/>
    </row>
    <row r="30" spans="2:15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4" t="str">
        <f>IF(SUM(G29:H29)="","",IF(D29="","",IF(D29&gt;193.609,1,IF(D29&lt;32,10^(0.722762521*LOG10(32/193.609)^2),10^(0.722762521*LOG10(D29/193.609)^2)))))</f>
        <v/>
      </c>
    </row>
    <row r="31" spans="2:15" ht="16" x14ac:dyDescent="0.2">
      <c r="B31" s="32"/>
      <c r="C31" s="33"/>
      <c r="D31" s="34"/>
      <c r="E31" s="35"/>
      <c r="F31" s="32"/>
      <c r="G31" s="36"/>
      <c r="H31" s="36"/>
      <c r="I31" s="27" t="str">
        <f>IF(OR(G31="",H31=""),"",10^(0.787004341 *LOG10(D31/153.757)^2)*(G31+H31))</f>
        <v/>
      </c>
      <c r="J31" s="34"/>
      <c r="K31" s="34"/>
      <c r="L31" s="34"/>
      <c r="M31" s="16"/>
      <c r="N31" s="51"/>
    </row>
    <row r="32" spans="2:15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IF(SUM(I32,J32,K32,L32)&gt;0,SUM(I32,J32,K32,L32),"")</f>
        <v/>
      </c>
      <c r="N32" s="54" t="str">
        <f>IF(SUM(G31:H31)="","",IF(D31="","",IF(D31&gt;193.609,1,IF(D31&lt;32,10^(0.722762521*LOG10(32/193.609)^2),10^(0.722762521*LOG10(D31/193.609)^2)))))</f>
        <v/>
      </c>
      <c r="O32" s="31" t="s">
        <v>21</v>
      </c>
    </row>
    <row r="33" spans="2:15" ht="16" x14ac:dyDescent="0.2">
      <c r="B33" s="32"/>
      <c r="C33" s="33"/>
      <c r="D33" s="34"/>
      <c r="E33" s="35"/>
      <c r="F33" s="32"/>
      <c r="G33" s="36"/>
      <c r="H33" s="36"/>
      <c r="I33" s="27" t="str">
        <f>IF(OR(G33="",H33=""),"",10^(0.787004341 *LOG10(D33/153.757)^2)*(G33+H33))</f>
        <v/>
      </c>
      <c r="J33" s="34"/>
      <c r="K33" s="34"/>
      <c r="L33" s="34"/>
      <c r="M33" s="16"/>
      <c r="N33" s="51"/>
    </row>
    <row r="34" spans="2:15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4" t="str">
        <f>IF(SUM(G33:H33)="","",IF(D33="","",IF(D33&gt;193.609,1,IF(D33&lt;32,10^(0.722762521*LOG10(32/193.609)^2),10^(0.722762521*LOG10(D33/193.609)^2)))))</f>
        <v/>
      </c>
    </row>
    <row r="35" spans="2:15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5" x14ac:dyDescent="0.15">
      <c r="E37" s="2"/>
    </row>
    <row r="38" spans="2:15" ht="16" x14ac:dyDescent="0.2">
      <c r="B38" s="55" t="s">
        <v>28</v>
      </c>
      <c r="C38" s="55"/>
      <c r="D38" s="55"/>
    </row>
    <row r="39" spans="2:15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14" t="s">
        <v>30</v>
      </c>
    </row>
    <row r="40" spans="2:15" ht="16" x14ac:dyDescent="0.15">
      <c r="B40" s="32"/>
      <c r="C40" s="33"/>
      <c r="D40" s="34"/>
      <c r="E40" s="35"/>
      <c r="F40" s="32"/>
      <c r="G40" s="36"/>
      <c r="H40" s="36"/>
      <c r="I40" s="27" t="str">
        <f>IF(OR(G40="",H40=""),"",10^(0.787004341 *LOG10(D40/153.757)^2)*(G40+H40))</f>
        <v/>
      </c>
      <c r="J40" s="34"/>
      <c r="K40" s="34"/>
      <c r="L40" s="34"/>
      <c r="M40" s="17"/>
      <c r="N40" s="51"/>
    </row>
    <row r="41" spans="2:15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4" t="str">
        <f>IF(SUM(G40:H40)="","",IF(D40="","",IF(D40&gt;193.609,1,IF(D40&lt;32,10^(0.722762521*LOG10(32/193.609)^2),10^(0.722762521*LOG10(D40/193.609)^2)))))</f>
        <v/>
      </c>
    </row>
    <row r="42" spans="2:15" ht="16" x14ac:dyDescent="0.2">
      <c r="B42" s="32"/>
      <c r="C42" s="33"/>
      <c r="D42" s="34"/>
      <c r="E42" s="35"/>
      <c r="F42" s="32"/>
      <c r="G42" s="36"/>
      <c r="H42" s="36"/>
      <c r="I42" s="27" t="str">
        <f>IF(OR(G42="",H42=""),"",10^(0.787004341 *LOG10(D42/153.757)^2)*(G42+H42))</f>
        <v/>
      </c>
      <c r="J42" s="34"/>
      <c r="K42" s="34"/>
      <c r="L42" s="34"/>
      <c r="M42" s="16"/>
      <c r="N42" s="51"/>
    </row>
    <row r="43" spans="2:15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IF(SUM(I43,J43,K43,L43)&gt;0,SUM(I43,J43,K43,L43),"")</f>
        <v/>
      </c>
      <c r="N43" s="54" t="str">
        <f>IF(SUM(G42:H42)="","",IF(D42="","",IF(D42&gt;193.609,1,IF(D42&lt;32,10^(0.722762521*LOG10(32/193.609)^2),10^(0.722762521*LOG10(D42/193.609)^2)))))</f>
        <v/>
      </c>
      <c r="O43" s="31" t="s">
        <v>21</v>
      </c>
    </row>
    <row r="44" spans="2:15" ht="16" x14ac:dyDescent="0.2">
      <c r="B44" s="32"/>
      <c r="C44" s="33"/>
      <c r="D44" s="34"/>
      <c r="E44" s="35"/>
      <c r="F44" s="32"/>
      <c r="G44" s="36"/>
      <c r="H44" s="36"/>
      <c r="I44" s="27" t="str">
        <f>IF(OR(G44="",H44=""),"",10^(0.787004341 *LOG10(D44/153.757)^2)*(G44+H44))</f>
        <v/>
      </c>
      <c r="J44" s="34"/>
      <c r="K44" s="34"/>
      <c r="L44" s="34"/>
      <c r="M44" s="16"/>
      <c r="N44" s="51"/>
    </row>
    <row r="45" spans="2:15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4" t="str">
        <f>IF(SUM(G44:H44)="","",IF(D44="","",IF(D44&gt;193.609,1,IF(D44&lt;32,10^(0.722762521*LOG10(32/193.609)^2),10^(0.722762521*LOG10(D44/193.609)^2)))))</f>
        <v/>
      </c>
    </row>
    <row r="46" spans="2:15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2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6"/>
  <sheetViews>
    <sheetView showGridLines="0" showRowColHeaders="0" workbookViewId="0">
      <pane ySplit="15" topLeftCell="A16" activePane="bottomLeft" state="frozen"/>
      <selection activeCell="L50" sqref="L50"/>
      <selection pane="bottomLeft" activeCell="J31" sqref="J31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26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D8"/>
      <c r="E8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5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5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14" t="s">
        <v>30</v>
      </c>
    </row>
    <row r="19" spans="2:15" ht="16" x14ac:dyDescent="0.2">
      <c r="B19" s="32"/>
      <c r="C19" s="33"/>
      <c r="D19" s="34"/>
      <c r="E19" s="35"/>
      <c r="F19" s="32"/>
      <c r="G19" s="36"/>
      <c r="H19" s="36"/>
      <c r="I19" s="27" t="str">
        <f>IF(OR(G19="",H19=""),"",10^(0.787004341 *LOG10(D19/153.757)^2)*(G19+H19))</f>
        <v/>
      </c>
      <c r="J19" s="34"/>
      <c r="K19" s="34"/>
      <c r="L19" s="34"/>
      <c r="M19" s="16"/>
      <c r="N19" s="51"/>
    </row>
    <row r="20" spans="2:15" ht="17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4" t="str">
        <f>IF(SUM(G19:H19)="","",IF(D19="","",IF(D19&gt;193.609,1,IF(D19&lt;32,10^(0.722763521*LOG10(32/193.609)^2),10^(0.722762521*LOG10(D19/193.609)^2)))))</f>
        <v/>
      </c>
    </row>
    <row r="21" spans="2:15" ht="16" x14ac:dyDescent="0.2">
      <c r="B21" s="32"/>
      <c r="C21" s="33"/>
      <c r="D21" s="34"/>
      <c r="E21" s="35"/>
      <c r="F21" s="32"/>
      <c r="G21" s="36"/>
      <c r="H21" s="36"/>
      <c r="I21" s="27" t="str">
        <f>IF(OR(G21="",H21=""),"",10^(0.787004341 *LOG10(D21/153.757)^2)*(G21+H21))</f>
        <v/>
      </c>
      <c r="J21" s="34"/>
      <c r="K21" s="34"/>
      <c r="L21" s="34"/>
      <c r="M21" s="16"/>
      <c r="N21" s="52" t="s">
        <v>21</v>
      </c>
    </row>
    <row r="22" spans="2:15" ht="17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4" t="str">
        <f>IF(SUM(G21:H21)="","",IF(D21="","",IF(D21&gt;193.609,1,IF(D21&lt;32,10^(0.722763521*LOG10(32/193.609)^2),10^(0.722762521*LOG10(D21/193.609)^2)))))</f>
        <v/>
      </c>
    </row>
    <row r="23" spans="2:15" ht="16" x14ac:dyDescent="0.2">
      <c r="B23" s="32"/>
      <c r="C23" s="33"/>
      <c r="D23" s="34"/>
      <c r="E23" s="35"/>
      <c r="F23" s="32"/>
      <c r="G23" s="36"/>
      <c r="H23" s="36"/>
      <c r="I23" s="27" t="str">
        <f>IF(OR(G23="",H23=""),"",10^(0.787004341 *LOG10(D23/153.757)^2)*(G23+H23))</f>
        <v/>
      </c>
      <c r="J23" s="34"/>
      <c r="K23" s="34"/>
      <c r="L23" s="34"/>
      <c r="M23" s="16"/>
      <c r="N23" s="51"/>
    </row>
    <row r="24" spans="2:15" ht="17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4" t="str">
        <f>IF(SUM(G23:H23)="","",IF(D23="","",IF(D23&gt;193.609,1,IF(D23&lt;32,10^(0.722763521*LOG10(32/193.609)^2),10^(0.722762521*LOG10(D23/193.609)^2)))))</f>
        <v/>
      </c>
    </row>
    <row r="25" spans="2:15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5" x14ac:dyDescent="0.15">
      <c r="E26" s="2"/>
    </row>
    <row r="27" spans="2:15" ht="16" x14ac:dyDescent="0.2">
      <c r="B27" s="55" t="s">
        <v>31</v>
      </c>
      <c r="C27" s="55"/>
      <c r="D27" s="55"/>
    </row>
    <row r="28" spans="2:15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14" t="s">
        <v>30</v>
      </c>
    </row>
    <row r="29" spans="2:15" ht="16" x14ac:dyDescent="0.15">
      <c r="B29" s="32"/>
      <c r="C29" s="33"/>
      <c r="D29" s="34"/>
      <c r="E29" s="35"/>
      <c r="F29" s="32"/>
      <c r="G29" s="36"/>
      <c r="H29" s="36"/>
      <c r="I29" s="27" t="str">
        <f>IF(OR(G29="",H29=""),"",10^(0.787004341 *LOG10(D29/153.757)^2)*(G29+H29))</f>
        <v/>
      </c>
      <c r="J29" s="34"/>
      <c r="K29" s="34"/>
      <c r="L29" s="34"/>
      <c r="M29" s="17"/>
      <c r="N29" s="51"/>
    </row>
    <row r="30" spans="2:15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4" t="str">
        <f>IF(SUM(G29:H29)="","",IF(D29="","",IF(D29&gt;193.609,1,IF(D29&lt;32,10^(0.722763521*LOG10(32/193.609)^2),10^(0.722762521*LOG10(D29/193.609)^2)))))</f>
        <v/>
      </c>
    </row>
    <row r="31" spans="2:15" ht="16" x14ac:dyDescent="0.2">
      <c r="B31" s="32"/>
      <c r="C31" s="33"/>
      <c r="D31" s="34"/>
      <c r="E31" s="35"/>
      <c r="F31" s="32"/>
      <c r="G31" s="36"/>
      <c r="H31" s="36"/>
      <c r="I31" s="27" t="str">
        <f>IF(OR(G31="",H31=""),"",10^(0.787004341 *LOG10(D31/153.757)^2)*(G31+H31))</f>
        <v/>
      </c>
      <c r="J31" s="34"/>
      <c r="K31" s="34"/>
      <c r="L31" s="34"/>
      <c r="M31" s="16"/>
      <c r="N31" s="51"/>
    </row>
    <row r="32" spans="2:15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IF(SUM(I32,J32,K32,L32)&gt;0,SUM(I32,J32,K32,L32),"")</f>
        <v/>
      </c>
      <c r="N32" s="54" t="str">
        <f>IF(SUM(G31:H31)="","",IF(D31="","",IF(D31&gt;193.609,1,IF(D31&lt;32,10^(0.722763521*LOG10(32/193.609)^2),10^(0.722762521*LOG10(D31/193.609)^2)))))</f>
        <v/>
      </c>
      <c r="O32" s="31" t="s">
        <v>21</v>
      </c>
    </row>
    <row r="33" spans="2:15" ht="16" x14ac:dyDescent="0.2">
      <c r="B33" s="32"/>
      <c r="C33" s="33"/>
      <c r="D33" s="34"/>
      <c r="E33" s="35"/>
      <c r="F33" s="32"/>
      <c r="G33" s="36"/>
      <c r="H33" s="36"/>
      <c r="I33" s="27" t="str">
        <f>IF(OR(G33="",H33=""),"",10^(0.787004341 *LOG10(D33/153.757)^2)*(G33+H33))</f>
        <v/>
      </c>
      <c r="J33" s="34"/>
      <c r="K33" s="34"/>
      <c r="L33" s="34"/>
      <c r="M33" s="16"/>
      <c r="N33" s="51"/>
    </row>
    <row r="34" spans="2:15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4" t="str">
        <f>IF(SUM(G33:H33)="","",IF(D33="","",IF(D33&gt;193.609,1,IF(D33&lt;32,10^(0.722763521*LOG10(32/193.609)^2),10^(0.722762521*LOG10(D33/193.609)^2)))))</f>
        <v/>
      </c>
    </row>
    <row r="35" spans="2:15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5" x14ac:dyDescent="0.15">
      <c r="E37" s="2"/>
    </row>
    <row r="38" spans="2:15" ht="16" x14ac:dyDescent="0.2">
      <c r="B38" s="55" t="s">
        <v>28</v>
      </c>
      <c r="C38" s="55"/>
      <c r="D38" s="55"/>
    </row>
    <row r="39" spans="2:15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14" t="s">
        <v>30</v>
      </c>
    </row>
    <row r="40" spans="2:15" ht="16" x14ac:dyDescent="0.15">
      <c r="B40" s="32"/>
      <c r="C40" s="33"/>
      <c r="D40" s="34"/>
      <c r="E40" s="35"/>
      <c r="F40" s="32"/>
      <c r="G40" s="36"/>
      <c r="H40" s="36"/>
      <c r="I40" s="27" t="str">
        <f>IF(OR(G40="",H40=""),"",10^(0.787004341 *LOG10(D40/153.757)^2)*(G40+H40))</f>
        <v/>
      </c>
      <c r="J40" s="34"/>
      <c r="K40" s="34"/>
      <c r="L40" s="34"/>
      <c r="M40" s="17"/>
      <c r="N40" s="51"/>
    </row>
    <row r="41" spans="2:15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4" t="str">
        <f>IF(SUM(G40:H40)="","",IF(D40="","",IF(D40&gt;193.609,1,IF(D40&lt;32,10^(0.722763521*LOG10(32/193.609)^2),10^(0.722762521*LOG10(D40/193.609)^2)))))</f>
        <v/>
      </c>
    </row>
    <row r="42" spans="2:15" ht="16" x14ac:dyDescent="0.2">
      <c r="B42" s="32"/>
      <c r="C42" s="33"/>
      <c r="D42" s="34"/>
      <c r="E42" s="35"/>
      <c r="F42" s="32"/>
      <c r="G42" s="36"/>
      <c r="H42" s="36"/>
      <c r="I42" s="27" t="str">
        <f>IF(OR(G42="",H42=""),"",10^(0.787004341 *LOG10(D42/153.757)^2)*(G42+H42))</f>
        <v/>
      </c>
      <c r="J42" s="34"/>
      <c r="K42" s="34"/>
      <c r="L42" s="34"/>
      <c r="M42" s="16"/>
      <c r="N42" s="51"/>
    </row>
    <row r="43" spans="2:15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IF(SUM(I43,J43,K43,L43)&gt;0,SUM(I43,J43,K43,L43),"")</f>
        <v/>
      </c>
      <c r="N43" s="54" t="str">
        <f>IF(SUM(G42:H42)="","",IF(D42="","",IF(D42&gt;193.609,1,IF(D42&lt;32,10^(0.722763521*LOG10(32/193.609)^2),10^(0.722762521*LOG10(D42/193.609)^2)))))</f>
        <v/>
      </c>
      <c r="O43" s="31" t="s">
        <v>21</v>
      </c>
    </row>
    <row r="44" spans="2:15" ht="16" x14ac:dyDescent="0.2">
      <c r="B44" s="32"/>
      <c r="C44" s="33"/>
      <c r="D44" s="34"/>
      <c r="E44" s="35"/>
      <c r="F44" s="32"/>
      <c r="G44" s="36"/>
      <c r="H44" s="36"/>
      <c r="I44" s="27" t="str">
        <f>IF(OR(G44="",H44=""),"",10^(0.787004341 *LOG10(D44/153.757)^2)*(G44+H44))</f>
        <v/>
      </c>
      <c r="J44" s="34"/>
      <c r="K44" s="34"/>
      <c r="L44" s="34"/>
      <c r="M44" s="16"/>
      <c r="N44" s="51"/>
    </row>
    <row r="45" spans="2:15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4" t="str">
        <f>IF(SUM(G44:H44)="","",IF(D44="","",IF(D44&gt;193.609,1,IF(D44&lt;32,10^(0.722763521*LOG10(32/193.609)^2),10^(0.722762521*LOG10(D44/193.609)^2)))))</f>
        <v/>
      </c>
    </row>
    <row r="46" spans="2:15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2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b809ca8e56e4d4a8122c12376747d4f xmlns="ef145d64-a689-4632-996c-4b78089305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Maler</TermName>
          <TermId xmlns="http://schemas.microsoft.com/office/infopath/2007/PartnerControls">d59c7581-a5a3-4629-8f67-d19ad3651a9c</TermId>
        </TermInfo>
      </Terms>
    </fb809ca8e56e4d4a8122c12376747d4f>
    <TaxCatchAll xmlns="ef145d64-a689-4632-996c-4b7808930515">
      <Value>12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94AAE6EF176744940E11D3ADF46EF4" ma:contentTypeVersion="5" ma:contentTypeDescription="Opprett et nytt dokument." ma:contentTypeScope="" ma:versionID="48c6c541181150ef3a929f58bece8365">
  <xsd:schema xmlns:xsd="http://www.w3.org/2001/XMLSchema" xmlns:xs="http://www.w3.org/2001/XMLSchema" xmlns:p="http://schemas.microsoft.com/office/2006/metadata/properties" xmlns:ns1="http://schemas.microsoft.com/sharepoint/v3" xmlns:ns2="ef145d64-a689-4632-996c-4b7808930515" targetNamespace="http://schemas.microsoft.com/office/2006/metadata/properties" ma:root="true" ma:fieldsID="b0958f4e0103e81e7467cf0af4556827" ns1:_="" ns2:_="">
    <xsd:import namespace="http://schemas.microsoft.com/sharepoint/v3"/>
    <xsd:import namespace="ef145d64-a689-4632-996c-4b780893051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b809ca8e56e4d4a8122c12376747d4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45d64-a689-4632-996c-4b7808930515" elementFormDefault="qualified">
    <xsd:import namespace="http://schemas.microsoft.com/office/2006/documentManagement/types"/>
    <xsd:import namespace="http://schemas.microsoft.com/office/infopath/2007/PartnerControls"/>
    <xsd:element name="fb809ca8e56e4d4a8122c12376747d4f" ma:index="11" nillable="true" ma:taxonomy="true" ma:internalName="fb809ca8e56e4d4a8122c12376747d4f" ma:taxonomyFieldName="arDokumentkategori" ma:displayName="Dokumentkategori" ma:readOnly="false" ma:default="" ma:fieldId="{fb809ca8-e56e-4d4a-8122-c12376747d4f}" ma:taxonomyMulti="true" ma:sspId="3c6efdf4-b4c8-462d-9cab-4be29478ae61" ma:termSetId="b08b7c1c-db5d-467d-8b8c-eb1e0e0d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d504c98-4430-457d-a15f-e5fdb6a76afc}" ma:internalName="TaxCatchAll" ma:showField="CatchAllData" ma:web="ef145d64-a689-4632-996c-4b7808930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776EC2-FECA-43A5-9B8D-6CBFA8D6ED6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ef145d64-a689-4632-996c-4b7808930515"/>
  </ds:schemaRefs>
</ds:datastoreItem>
</file>

<file path=customXml/itemProps2.xml><?xml version="1.0" encoding="utf-8"?>
<ds:datastoreItem xmlns:ds="http://schemas.openxmlformats.org/officeDocument/2006/customXml" ds:itemID="{AAA5D8D9-6234-43D0-ADBD-56A4D56C7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7C8D1-0EFD-4FCD-BEED-08F1FDA55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145d64-a689-4632-996c-4b780893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Gutter til  18 år</vt:lpstr>
      <vt:lpstr>Gutter over 18 år</vt:lpstr>
      <vt:lpstr>Jenter til 18 år</vt:lpstr>
      <vt:lpstr>Jenter over 18 år</vt:lpstr>
      <vt:lpstr>'Gutter over 18 år'!Utskriftsområde</vt:lpstr>
      <vt:lpstr>'Gutter til  18 år'!Utskriftsområde</vt:lpstr>
      <vt:lpstr>'Jenter over 18 år'!Utskriftsområde</vt:lpstr>
      <vt:lpstr>'Jenter til 18 år'!Utskriftsområde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H Pedersen</dc:creator>
  <cp:keywords/>
  <cp:lastModifiedBy>Nilsen, Emelie</cp:lastModifiedBy>
  <dcterms:created xsi:type="dcterms:W3CDTF">2002-04-04T15:19:41Z</dcterms:created>
  <dcterms:modified xsi:type="dcterms:W3CDTF">2025-05-29T18:44:29Z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Dokumentkategori">
    <vt:lpwstr>12;#Maler|d59c7581-a5a3-4629-8f67-d19ad3651a9c</vt:lpwstr>
  </property>
  <property fmtid="{D5CDD505-2E9C-101B-9397-08002B2CF9AE}" pid="3" name="ContentTypeId">
    <vt:lpwstr>0x010100D894AAE6EF176744940E11D3ADF46EF4</vt:lpwstr>
  </property>
</Properties>
</file>