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440F1C40-6D06-DE45-9DAB-E46388741561}" xr6:coauthVersionLast="47" xr6:coauthVersionMax="47" xr10:uidLastSave="{00000000-0000-0000-0000-000000000000}"/>
  <bookViews>
    <workbookView xWindow="0" yWindow="500" windowWidth="28800" windowHeight="16800" tabRatio="601" firstSheet="7" activeTab="11" xr2:uid="{00000000-000D-0000-FFFF-FFFF00000000}"/>
  </bookViews>
  <sheets>
    <sheet name="Eliteserien menn" sheetId="11" r:id="rId1"/>
    <sheet name="1. divisjon menn" sheetId="27" r:id="rId2"/>
    <sheet name="2. divisjon menn" sheetId="36" r:id="rId3"/>
    <sheet name="Eliteserien kvinner" sheetId="29" r:id="rId4"/>
    <sheet name="1. divisjon kvinner" sheetId="44" r:id="rId5"/>
    <sheet name="Juniorserien menn" sheetId="32" r:id="rId6"/>
    <sheet name="Juniorserien kvinner" sheetId="39" r:id="rId7"/>
    <sheet name="Ungdomsserien gutter" sheetId="12" r:id="rId8"/>
    <sheet name="Ungdomsserien jenter" sheetId="40" r:id="rId9"/>
    <sheet name="Veteranserien menn" sheetId="30" r:id="rId10"/>
    <sheet name="1. divisjon veteraner menn" sheetId="45" r:id="rId11"/>
    <sheet name="Veteranserien kvinner" sheetId="42" r:id="rId12"/>
    <sheet name="Mix-lag senior" sheetId="46" r:id="rId13"/>
    <sheet name="Meltzer-Faber" sheetId="41" state="hidden" r:id="rId14"/>
  </sheets>
  <definedNames>
    <definedName name="_xlnm.Print_Area" localSheetId="10">'1. divisjon veteraner menn'!$A$1:$K$47</definedName>
    <definedName name="_xlnm.Print_Area" localSheetId="9">'Veteranserien menn'!$A$1:$K$47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3" i="42" l="1"/>
  <c r="J42" i="42"/>
  <c r="J41" i="42"/>
  <c r="J36" i="42"/>
  <c r="J35" i="42"/>
  <c r="J34" i="42"/>
  <c r="J29" i="42"/>
  <c r="J28" i="42"/>
  <c r="J27" i="42"/>
  <c r="J43" i="45"/>
  <c r="J42" i="45"/>
  <c r="J41" i="45"/>
  <c r="J36" i="45"/>
  <c r="J35" i="45"/>
  <c r="J34" i="45"/>
  <c r="J29" i="45"/>
  <c r="J28" i="45"/>
  <c r="J27" i="45"/>
  <c r="J43" i="30"/>
  <c r="J42" i="30"/>
  <c r="J41" i="30"/>
  <c r="J36" i="30"/>
  <c r="J35" i="30"/>
  <c r="J34" i="30"/>
  <c r="J29" i="30"/>
  <c r="J28" i="30"/>
  <c r="J27" i="30"/>
  <c r="J19" i="46"/>
  <c r="J20" i="46"/>
  <c r="J21" i="12"/>
  <c r="J22" i="12"/>
  <c r="J18" i="46"/>
  <c r="J17" i="46"/>
  <c r="J21" i="40"/>
  <c r="I20" i="46"/>
  <c r="I19" i="46"/>
  <c r="I18" i="46"/>
  <c r="I17" i="46"/>
  <c r="J30" i="32"/>
  <c r="J21" i="46" l="1"/>
  <c r="J11" i="46" s="1"/>
  <c r="J12" i="46" s="1"/>
  <c r="J47" i="11"/>
  <c r="I47" i="11"/>
  <c r="I46" i="11"/>
  <c r="J46" i="11" s="1"/>
  <c r="I45" i="11"/>
  <c r="J45" i="11" s="1"/>
  <c r="I44" i="11"/>
  <c r="J44" i="11" s="1"/>
  <c r="J39" i="11"/>
  <c r="I39" i="11"/>
  <c r="I38" i="11"/>
  <c r="J38" i="11" s="1"/>
  <c r="J37" i="11"/>
  <c r="I37" i="11"/>
  <c r="I36" i="11"/>
  <c r="J36" i="11" s="1"/>
  <c r="J31" i="11"/>
  <c r="I31" i="11"/>
  <c r="I30" i="11"/>
  <c r="J30" i="11" s="1"/>
  <c r="I29" i="11"/>
  <c r="J29" i="11" s="1"/>
  <c r="I28" i="11"/>
  <c r="J28" i="11" s="1"/>
  <c r="I23" i="11"/>
  <c r="J23" i="11" s="1"/>
  <c r="I22" i="11"/>
  <c r="J22" i="11" s="1"/>
  <c r="I21" i="11"/>
  <c r="J21" i="11" s="1"/>
  <c r="I20" i="11"/>
  <c r="J20" i="11" s="1"/>
  <c r="I43" i="42"/>
  <c r="I42" i="42"/>
  <c r="I41" i="42"/>
  <c r="I36" i="42"/>
  <c r="I35" i="42"/>
  <c r="I34" i="42"/>
  <c r="I29" i="42"/>
  <c r="I28" i="42"/>
  <c r="I27" i="42"/>
  <c r="I21" i="42"/>
  <c r="J21" i="42" s="1"/>
  <c r="I22" i="42"/>
  <c r="J22" i="42"/>
  <c r="I43" i="45"/>
  <c r="I42" i="45"/>
  <c r="I41" i="45"/>
  <c r="I36" i="45"/>
  <c r="I35" i="45"/>
  <c r="I34" i="45"/>
  <c r="I29" i="45"/>
  <c r="I28" i="45"/>
  <c r="I27" i="45"/>
  <c r="J22" i="45"/>
  <c r="I22" i="45"/>
  <c r="J21" i="45"/>
  <c r="I21" i="45"/>
  <c r="J20" i="45"/>
  <c r="I20" i="45"/>
  <c r="I43" i="30"/>
  <c r="I42" i="30"/>
  <c r="I41" i="30"/>
  <c r="I36" i="30"/>
  <c r="I35" i="30"/>
  <c r="I34" i="30"/>
  <c r="I29" i="30"/>
  <c r="I28" i="30"/>
  <c r="I27" i="30"/>
  <c r="I21" i="30"/>
  <c r="J21" i="30"/>
  <c r="I22" i="30"/>
  <c r="J22" i="30"/>
  <c r="I51" i="12"/>
  <c r="J51" i="12" s="1"/>
  <c r="I50" i="12"/>
  <c r="J50" i="12" s="1"/>
  <c r="I49" i="12"/>
  <c r="J49" i="12" s="1"/>
  <c r="J44" i="12"/>
  <c r="I44" i="12"/>
  <c r="I43" i="12"/>
  <c r="J43" i="12" s="1"/>
  <c r="I42" i="12"/>
  <c r="J42" i="12" s="1"/>
  <c r="I37" i="12"/>
  <c r="J37" i="12" s="1"/>
  <c r="I36" i="12"/>
  <c r="J36" i="12" s="1"/>
  <c r="I35" i="12"/>
  <c r="J35" i="12" s="1"/>
  <c r="J30" i="12"/>
  <c r="I30" i="12"/>
  <c r="I29" i="12"/>
  <c r="J29" i="12" s="1"/>
  <c r="I28" i="12"/>
  <c r="J28" i="12" s="1"/>
  <c r="I22" i="12"/>
  <c r="I23" i="12"/>
  <c r="J23" i="12" s="1"/>
  <c r="I21" i="12"/>
  <c r="I43" i="32"/>
  <c r="J43" i="32" s="1"/>
  <c r="I42" i="32"/>
  <c r="J42" i="32" s="1"/>
  <c r="I41" i="32"/>
  <c r="J41" i="32" s="1"/>
  <c r="I36" i="32"/>
  <c r="J36" i="32" s="1"/>
  <c r="I35" i="32"/>
  <c r="J35" i="32" s="1"/>
  <c r="I34" i="32"/>
  <c r="J34" i="32" s="1"/>
  <c r="I29" i="32"/>
  <c r="J29" i="32" s="1"/>
  <c r="I28" i="32"/>
  <c r="J28" i="32" s="1"/>
  <c r="J27" i="32"/>
  <c r="I27" i="32"/>
  <c r="I21" i="32"/>
  <c r="J21" i="32" s="1"/>
  <c r="I22" i="32"/>
  <c r="J22" i="32" s="1"/>
  <c r="I20" i="32"/>
  <c r="J20" i="32" s="1"/>
  <c r="I47" i="27"/>
  <c r="J47" i="27" s="1"/>
  <c r="J46" i="27"/>
  <c r="I46" i="27"/>
  <c r="I45" i="27"/>
  <c r="J45" i="27" s="1"/>
  <c r="I44" i="27"/>
  <c r="J44" i="27" s="1"/>
  <c r="J39" i="27"/>
  <c r="I39" i="27"/>
  <c r="I38" i="27"/>
  <c r="J38" i="27" s="1"/>
  <c r="I37" i="27"/>
  <c r="J37" i="27" s="1"/>
  <c r="I36" i="27"/>
  <c r="J36" i="27" s="1"/>
  <c r="J31" i="27"/>
  <c r="I31" i="27"/>
  <c r="I30" i="27"/>
  <c r="J30" i="27" s="1"/>
  <c r="J29" i="27"/>
  <c r="I29" i="27"/>
  <c r="I28" i="27"/>
  <c r="J28" i="27" s="1"/>
  <c r="J23" i="27"/>
  <c r="J22" i="27"/>
  <c r="J21" i="27"/>
  <c r="J20" i="27"/>
  <c r="J47" i="36"/>
  <c r="I47" i="36"/>
  <c r="I46" i="36"/>
  <c r="J46" i="36" s="1"/>
  <c r="I45" i="36"/>
  <c r="J45" i="36" s="1"/>
  <c r="I44" i="36"/>
  <c r="J44" i="36" s="1"/>
  <c r="I39" i="36"/>
  <c r="J39" i="36" s="1"/>
  <c r="J38" i="36"/>
  <c r="I38" i="36"/>
  <c r="I37" i="36"/>
  <c r="J37" i="36" s="1"/>
  <c r="I36" i="36"/>
  <c r="J36" i="36" s="1"/>
  <c r="J31" i="36"/>
  <c r="I31" i="36"/>
  <c r="I30" i="36"/>
  <c r="J30" i="36" s="1"/>
  <c r="I29" i="36"/>
  <c r="J29" i="36" s="1"/>
  <c r="I28" i="36"/>
  <c r="J28" i="36" s="1"/>
  <c r="J21" i="36"/>
  <c r="J22" i="36"/>
  <c r="J23" i="36"/>
  <c r="J20" i="36"/>
  <c r="I51" i="40"/>
  <c r="J51" i="40" s="1"/>
  <c r="I50" i="40"/>
  <c r="J50" i="40" s="1"/>
  <c r="I49" i="40"/>
  <c r="J49" i="40" s="1"/>
  <c r="I44" i="40"/>
  <c r="J44" i="40" s="1"/>
  <c r="J43" i="40"/>
  <c r="I43" i="40"/>
  <c r="I42" i="40"/>
  <c r="J42" i="40" s="1"/>
  <c r="I37" i="40"/>
  <c r="J37" i="40" s="1"/>
  <c r="I36" i="40"/>
  <c r="J36" i="40" s="1"/>
  <c r="I35" i="40"/>
  <c r="J35" i="40" s="1"/>
  <c r="I30" i="40"/>
  <c r="J30" i="40" s="1"/>
  <c r="I29" i="40"/>
  <c r="J29" i="40" s="1"/>
  <c r="I28" i="40"/>
  <c r="J28" i="40" s="1"/>
  <c r="I23" i="40"/>
  <c r="J23" i="40" s="1"/>
  <c r="I22" i="40"/>
  <c r="J22" i="40" s="1"/>
  <c r="I21" i="40"/>
  <c r="I43" i="39"/>
  <c r="J43" i="39" s="1"/>
  <c r="J42" i="39"/>
  <c r="I42" i="39"/>
  <c r="I41" i="39"/>
  <c r="J41" i="39" s="1"/>
  <c r="I36" i="39"/>
  <c r="J36" i="39" s="1"/>
  <c r="I35" i="39"/>
  <c r="J35" i="39" s="1"/>
  <c r="I34" i="39"/>
  <c r="J34" i="39" s="1"/>
  <c r="I29" i="39"/>
  <c r="J29" i="39" s="1"/>
  <c r="I28" i="39"/>
  <c r="J28" i="39" s="1"/>
  <c r="I27" i="39"/>
  <c r="J27" i="39" s="1"/>
  <c r="I21" i="39"/>
  <c r="J21" i="39" s="1"/>
  <c r="I22" i="39"/>
  <c r="J22" i="39" s="1"/>
  <c r="I20" i="39"/>
  <c r="J20" i="39" s="1"/>
  <c r="J47" i="44"/>
  <c r="I47" i="44"/>
  <c r="I46" i="44"/>
  <c r="J46" i="44" s="1"/>
  <c r="I45" i="44"/>
  <c r="J45" i="44" s="1"/>
  <c r="I44" i="44"/>
  <c r="J44" i="44" s="1"/>
  <c r="I39" i="44"/>
  <c r="J39" i="44" s="1"/>
  <c r="I38" i="44"/>
  <c r="J38" i="44" s="1"/>
  <c r="I37" i="44"/>
  <c r="J37" i="44" s="1"/>
  <c r="I36" i="44"/>
  <c r="J36" i="44" s="1"/>
  <c r="J31" i="44"/>
  <c r="I31" i="44"/>
  <c r="I30" i="44"/>
  <c r="J30" i="44" s="1"/>
  <c r="I29" i="44"/>
  <c r="J29" i="44" s="1"/>
  <c r="I28" i="44"/>
  <c r="J28" i="44" s="1"/>
  <c r="I23" i="44"/>
  <c r="J23" i="44" s="1"/>
  <c r="I22" i="44"/>
  <c r="J22" i="44" s="1"/>
  <c r="I21" i="44"/>
  <c r="J21" i="44" s="1"/>
  <c r="I20" i="44"/>
  <c r="J20" i="44" s="1"/>
  <c r="J47" i="29"/>
  <c r="J46" i="29"/>
  <c r="J45" i="29"/>
  <c r="J44" i="29"/>
  <c r="J39" i="29"/>
  <c r="J38" i="29"/>
  <c r="J37" i="29"/>
  <c r="J36" i="29"/>
  <c r="J31" i="29"/>
  <c r="J30" i="29"/>
  <c r="J29" i="29"/>
  <c r="J28" i="29"/>
  <c r="J23" i="32" l="1"/>
  <c r="J23" i="39"/>
  <c r="J52" i="12" l="1"/>
  <c r="J15" i="12" s="1"/>
  <c r="J52" i="40"/>
  <c r="J15" i="40" s="1"/>
  <c r="J37" i="45" l="1"/>
  <c r="J13" i="45" s="1"/>
  <c r="J30" i="45"/>
  <c r="J12" i="45" s="1"/>
  <c r="J23" i="45"/>
  <c r="J11" i="45" s="1"/>
  <c r="J44" i="45" l="1"/>
  <c r="J14" i="45" s="1"/>
  <c r="J15" i="45" s="1"/>
  <c r="J44" i="39" l="1"/>
  <c r="J14" i="39" s="1"/>
  <c r="J11" i="39"/>
  <c r="J48" i="44"/>
  <c r="J14" i="44" s="1"/>
  <c r="J40" i="44"/>
  <c r="J13" i="44" s="1"/>
  <c r="J32" i="44"/>
  <c r="J12" i="44" s="1"/>
  <c r="J24" i="44"/>
  <c r="J11" i="44" s="1"/>
  <c r="I47" i="29"/>
  <c r="I46" i="29"/>
  <c r="I45" i="29"/>
  <c r="I44" i="29"/>
  <c r="J48" i="29"/>
  <c r="J14" i="29" s="1"/>
  <c r="I39" i="29"/>
  <c r="I38" i="29"/>
  <c r="I37" i="29"/>
  <c r="I36" i="29"/>
  <c r="J40" i="29"/>
  <c r="J13" i="29" s="1"/>
  <c r="I31" i="29"/>
  <c r="I30" i="29"/>
  <c r="I29" i="29"/>
  <c r="I28" i="29"/>
  <c r="J32" i="29"/>
  <c r="J12" i="29" s="1"/>
  <c r="I20" i="29"/>
  <c r="J20" i="29" s="1"/>
  <c r="I21" i="29"/>
  <c r="J21" i="29" s="1"/>
  <c r="I22" i="29"/>
  <c r="J22" i="29" s="1"/>
  <c r="I23" i="29"/>
  <c r="J23" i="29" s="1"/>
  <c r="I20" i="42"/>
  <c r="J20" i="42" s="1"/>
  <c r="J37" i="30"/>
  <c r="J13" i="30" s="1"/>
  <c r="I20" i="30"/>
  <c r="J20" i="30" s="1"/>
  <c r="J12" i="32"/>
  <c r="I21" i="36"/>
  <c r="I22" i="36"/>
  <c r="I23" i="36"/>
  <c r="I20" i="36"/>
  <c r="I21" i="27"/>
  <c r="I22" i="27"/>
  <c r="I23" i="27"/>
  <c r="I20" i="27"/>
  <c r="J44" i="42"/>
  <c r="J14" i="42" s="1"/>
  <c r="J37" i="39"/>
  <c r="J13" i="39" s="1"/>
  <c r="J37" i="32"/>
  <c r="J13" i="32" s="1"/>
  <c r="J30" i="39"/>
  <c r="J12" i="39" s="1"/>
  <c r="J24" i="29" l="1"/>
  <c r="J11" i="29" s="1"/>
  <c r="J15" i="29" s="1"/>
  <c r="J15" i="44"/>
  <c r="J38" i="40"/>
  <c r="J13" i="40" s="1"/>
  <c r="J45" i="40"/>
  <c r="J14" i="40" s="1"/>
  <c r="J24" i="40"/>
  <c r="J11" i="40" s="1"/>
  <c r="J31" i="40"/>
  <c r="J12" i="40" s="1"/>
  <c r="J24" i="12"/>
  <c r="J11" i="12" s="1"/>
  <c r="J45" i="12"/>
  <c r="J14" i="12" s="1"/>
  <c r="J31" i="12"/>
  <c r="J12" i="12" s="1"/>
  <c r="J38" i="12"/>
  <c r="J13" i="12" s="1"/>
  <c r="J24" i="36"/>
  <c r="J11" i="36" s="1"/>
  <c r="J40" i="36"/>
  <c r="J13" i="36" s="1"/>
  <c r="J48" i="36"/>
  <c r="J14" i="36" s="1"/>
  <c r="J24" i="27"/>
  <c r="J11" i="27" s="1"/>
  <c r="J24" i="11"/>
  <c r="J11" i="11" s="1"/>
  <c r="J40" i="11"/>
  <c r="J13" i="11" s="1"/>
  <c r="J48" i="11"/>
  <c r="J14" i="11" s="1"/>
  <c r="J23" i="42"/>
  <c r="J11" i="42" s="1"/>
  <c r="J23" i="30"/>
  <c r="J11" i="30" s="1"/>
  <c r="J44" i="30"/>
  <c r="J14" i="30" s="1"/>
  <c r="J30" i="42"/>
  <c r="J12" i="42" s="1"/>
  <c r="J30" i="30"/>
  <c r="J12" i="30" s="1"/>
  <c r="J37" i="42"/>
  <c r="J13" i="42" s="1"/>
  <c r="J15" i="39"/>
  <c r="J32" i="11"/>
  <c r="J12" i="11" s="1"/>
  <c r="J32" i="36"/>
  <c r="J12" i="36" s="1"/>
  <c r="J44" i="32"/>
  <c r="J14" i="32" s="1"/>
  <c r="J40" i="27"/>
  <c r="J13" i="27" s="1"/>
  <c r="J48" i="27"/>
  <c r="J14" i="27" s="1"/>
  <c r="J32" i="27"/>
  <c r="J12" i="27" s="1"/>
  <c r="J16" i="40" l="1"/>
  <c r="J16" i="12"/>
  <c r="J15" i="36"/>
  <c r="J15" i="27"/>
  <c r="J15" i="11"/>
  <c r="J15" i="42"/>
  <c r="J15" i="30"/>
  <c r="J11" i="32"/>
  <c r="J15" i="32" s="1"/>
</calcChain>
</file>

<file path=xl/sharedStrings.xml><?xml version="1.0" encoding="utf-8"?>
<sst xmlns="http://schemas.openxmlformats.org/spreadsheetml/2006/main" count="724" uniqueCount="55">
  <si>
    <t>P R O T O K O L L</t>
  </si>
  <si>
    <t>for</t>
  </si>
  <si>
    <t xml:space="preserve">NORGES VEKTLØFTERFORBUND's SERIE </t>
  </si>
  <si>
    <t>ELITESERIEN MENN</t>
  </si>
  <si>
    <t>Klubb :</t>
  </si>
  <si>
    <t>Resultatsammendrag :</t>
  </si>
  <si>
    <t>1. Omgang :</t>
  </si>
  <si>
    <t>2. Omgang :</t>
  </si>
  <si>
    <t>3. Omgang :</t>
  </si>
  <si>
    <t>4. Omgang :</t>
  </si>
  <si>
    <t>Totalt :</t>
  </si>
  <si>
    <t>1. omgang : januar/februar</t>
  </si>
  <si>
    <t>Født</t>
  </si>
  <si>
    <t>Navn</t>
  </si>
  <si>
    <t>Vekt</t>
  </si>
  <si>
    <t>Sted</t>
  </si>
  <si>
    <t>Dato</t>
  </si>
  <si>
    <t>Rykk</t>
  </si>
  <si>
    <t>Støt</t>
  </si>
  <si>
    <t>Totalt</t>
  </si>
  <si>
    <t>Poeng</t>
  </si>
  <si>
    <t>Totalt 1.omgang :</t>
  </si>
  <si>
    <t>2. omgang : mars/april</t>
  </si>
  <si>
    <t>Totalt 2.omgang :</t>
  </si>
  <si>
    <t>3. omgang : mai/juni</t>
  </si>
  <si>
    <t>Totalt 3.omgang :</t>
  </si>
  <si>
    <t>4. omgang : juli/august/september</t>
  </si>
  <si>
    <t>Totalt 4.omgang :</t>
  </si>
  <si>
    <t>1. DIVISJON MENN</t>
  </si>
  <si>
    <t>2. DIVISJON MENN</t>
  </si>
  <si>
    <t>ELITESERIEN KVINNER</t>
  </si>
  <si>
    <t>1. DIVISJON KVINNER</t>
  </si>
  <si>
    <t>JUNIORSERIEN MENN</t>
  </si>
  <si>
    <t>JUNIORSERIEN KVINNER</t>
  </si>
  <si>
    <t>UNGDOMSSERIEN GUTTER</t>
  </si>
  <si>
    <t>UNGDOMSSERIEN JENTER</t>
  </si>
  <si>
    <t>VETERANSERIEN MENN</t>
  </si>
  <si>
    <t xml:space="preserve"> </t>
  </si>
  <si>
    <t>1. DIVISJON VETERANER MENN</t>
  </si>
  <si>
    <t>VETERANSERIEN KVINNER</t>
  </si>
  <si>
    <t>Alder</t>
  </si>
  <si>
    <t>Meltzer-Faber</t>
  </si>
  <si>
    <t>Poeng menn</t>
  </si>
  <si>
    <t>Poeng kvinner</t>
  </si>
  <si>
    <t>5. Omgang :</t>
  </si>
  <si>
    <t>5. omgang : november/desember</t>
  </si>
  <si>
    <t>4. omgang : september/oktober</t>
  </si>
  <si>
    <t>3. omgang : mai/juni/juli/august</t>
  </si>
  <si>
    <t>4. omgang :september/oktober</t>
  </si>
  <si>
    <t xml:space="preserve"> * IWF Sinclair tabell 2022 - 2024</t>
  </si>
  <si>
    <t xml:space="preserve">                                    * IWF Sinclair tabell 2022 - 2024</t>
  </si>
  <si>
    <t xml:space="preserve">      * IWF Sinclair tabell 2022 - 2024</t>
  </si>
  <si>
    <t>* IWF Sinclair tabell 2022 - 2024</t>
  </si>
  <si>
    <t>1. omgang : januar/februar/mars/april</t>
  </si>
  <si>
    <t>MIX-LAG SENIOR (2 KVINNER OG 2 MENN)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</si>
</sst>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dd/mm/yy;@"/>
    <numFmt numFmtId="167" formatCode="dd/mm/yy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62"/>
      <name val="Times New Roman"/>
      <family val="1"/>
    </font>
    <font>
      <sz val="14"/>
      <color indexed="62"/>
      <name val="Arial Black"/>
      <family val="2"/>
    </font>
    <font>
      <sz val="11"/>
      <color indexed="62"/>
      <name val="Arial Black"/>
      <family val="2"/>
    </font>
    <font>
      <sz val="13"/>
      <color indexed="62"/>
      <name val="Arial Black"/>
      <family val="2"/>
    </font>
    <font>
      <b/>
      <sz val="12"/>
      <color indexed="62"/>
      <name val="Times New Roman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Times New Roman"/>
      <family val="1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DDDDD"/>
        <bgColor rgb="FFDDDDDD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/>
    <xf numFmtId="49" fontId="0" fillId="0" borderId="0" xfId="0" applyNumberFormat="1"/>
    <xf numFmtId="164" fontId="0" fillId="0" borderId="0" xfId="0" applyNumberFormat="1"/>
    <xf numFmtId="49" fontId="1" fillId="0" borderId="0" xfId="0" applyNumberFormat="1" applyFont="1"/>
    <xf numFmtId="14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vertical="top"/>
    </xf>
    <xf numFmtId="2" fontId="0" fillId="0" borderId="1" xfId="0" applyNumberFormat="1" applyBorder="1" applyAlignment="1">
      <alignment vertical="top"/>
    </xf>
    <xf numFmtId="165" fontId="0" fillId="0" borderId="0" xfId="0" applyNumberFormat="1"/>
    <xf numFmtId="1" fontId="0" fillId="0" borderId="0" xfId="0" applyNumberFormat="1"/>
    <xf numFmtId="0" fontId="8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/>
    <xf numFmtId="0" fontId="3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2" fontId="5" fillId="0" borderId="2" xfId="0" applyNumberFormat="1" applyFont="1" applyBorder="1"/>
    <xf numFmtId="0" fontId="5" fillId="0" borderId="0" xfId="0" applyFont="1" applyAlignment="1">
      <alignment horizontal="right"/>
    </xf>
    <xf numFmtId="2" fontId="5" fillId="0" borderId="0" xfId="0" applyNumberFormat="1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2" fontId="5" fillId="0" borderId="3" xfId="0" applyNumberFormat="1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166" fontId="7" fillId="2" borderId="1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Protection="1">
      <protection locked="0"/>
    </xf>
    <xf numFmtId="14" fontId="7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164" fontId="7" fillId="0" borderId="4" xfId="0" applyNumberFormat="1" applyFont="1" applyBorder="1"/>
    <xf numFmtId="164" fontId="7" fillId="0" borderId="5" xfId="0" applyNumberFormat="1" applyFont="1" applyBorder="1" applyAlignment="1">
      <alignment horizontal="right"/>
    </xf>
    <xf numFmtId="14" fontId="6" fillId="0" borderId="0" xfId="0" applyNumberFormat="1" applyFont="1"/>
    <xf numFmtId="49" fontId="6" fillId="0" borderId="0" xfId="0" applyNumberFormat="1" applyFont="1"/>
    <xf numFmtId="2" fontId="7" fillId="0" borderId="0" xfId="0" applyNumberFormat="1" applyFont="1"/>
    <xf numFmtId="14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14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4" xfId="0" applyFont="1" applyBorder="1"/>
    <xf numFmtId="0" fontId="7" fillId="0" borderId="5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6" xfId="0" applyNumberFormat="1" applyFont="1" applyBorder="1" applyAlignment="1">
      <alignment horizontal="right"/>
    </xf>
    <xf numFmtId="14" fontId="3" fillId="0" borderId="0" xfId="0" applyNumberFormat="1" applyFont="1"/>
    <xf numFmtId="1" fontId="7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" fontId="2" fillId="0" borderId="0" xfId="0" applyNumberFormat="1" applyFont="1"/>
    <xf numFmtId="165" fontId="16" fillId="0" borderId="0" xfId="0" applyNumberFormat="1" applyFont="1" applyAlignment="1">
      <alignment horizontal="right" vertical="center"/>
    </xf>
    <xf numFmtId="165" fontId="16" fillId="3" borderId="0" xfId="0" applyNumberFormat="1" applyFont="1" applyFill="1" applyAlignment="1">
      <alignment horizontal="right" vertical="center"/>
    </xf>
    <xf numFmtId="0" fontId="17" fillId="0" borderId="0" xfId="0" applyFont="1" applyAlignment="1">
      <alignment horizontal="right"/>
    </xf>
    <xf numFmtId="0" fontId="7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164" fontId="7" fillId="0" borderId="8" xfId="0" applyNumberFormat="1" applyFont="1" applyBorder="1"/>
    <xf numFmtId="164" fontId="7" fillId="0" borderId="3" xfId="0" applyNumberFormat="1" applyFont="1" applyBorder="1" applyAlignment="1">
      <alignment horizontal="right"/>
    </xf>
    <xf numFmtId="2" fontId="5" fillId="0" borderId="9" xfId="0" applyNumberFormat="1" applyFont="1" applyBorder="1" applyAlignment="1">
      <alignment horizontal="right"/>
    </xf>
    <xf numFmtId="167" fontId="18" fillId="4" borderId="10" xfId="0" applyNumberFormat="1" applyFont="1" applyFill="1" applyBorder="1" applyAlignment="1">
      <alignment horizontal="center"/>
    </xf>
    <xf numFmtId="49" fontId="18" fillId="4" borderId="10" xfId="0" applyNumberFormat="1" applyFont="1" applyFill="1" applyBorder="1"/>
    <xf numFmtId="2" fontId="18" fillId="4" borderId="10" xfId="0" applyNumberFormat="1" applyFont="1" applyFill="1" applyBorder="1" applyAlignment="1">
      <alignment horizontal="right"/>
    </xf>
    <xf numFmtId="1" fontId="18" fillId="4" borderId="10" xfId="0" applyNumberFormat="1" applyFont="1" applyFill="1" applyBorder="1" applyAlignment="1">
      <alignment horizontal="center"/>
    </xf>
    <xf numFmtId="164" fontId="7" fillId="0" borderId="5" xfId="0" applyNumberFormat="1" applyFont="1" applyBorder="1"/>
    <xf numFmtId="164" fontId="7" fillId="0" borderId="1" xfId="0" applyNumberFormat="1" applyFont="1" applyBorder="1"/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3">
    <cellStyle name="Benyttet hyperkobling" xfId="6" builtinId="9" hidden="1"/>
    <cellStyle name="Benyttet hyperkobling" xfId="8" builtinId="9" hidden="1"/>
    <cellStyle name="Benyttet hyperkobling" xfId="12" builtinId="9" hidden="1"/>
    <cellStyle name="Benyttet hyperkobling" xfId="10" builtinId="9" hidden="1"/>
    <cellStyle name="Benyttet hyperkobling" xfId="4" builtinId="9" hidden="1"/>
    <cellStyle name="Benyttet hyperkobling" xfId="2" builtinId="9" hidden="1"/>
    <cellStyle name="Hyperkobling" xfId="9" builtinId="8" hidden="1"/>
    <cellStyle name="Hyperkobling" xfId="11" builtinId="8" hidden="1"/>
    <cellStyle name="Hyperkobling" xfId="3" builtinId="8" hidden="1"/>
    <cellStyle name="Hyperkobling" xfId="7" builtinId="8" hidden="1"/>
    <cellStyle name="Hyperkobling" xfId="5" builtinId="8" hidden="1"/>
    <cellStyle name="Hyperkobling" xfId="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1F7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1134" name="Picture 19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29540"/>
          <a:ext cx="723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16456" name="Picture 192">
          <a:extLst>
            <a:ext uri="{FF2B5EF4-FFF2-40B4-BE49-F238E27FC236}">
              <a16:creationId xmlns:a16="http://schemas.microsoft.com/office/drawing/2014/main" id="{00000000-0008-0000-0900-000048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723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3BEE6D7A-0935-3B42-8C32-C835D5074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803275" cy="108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723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D65B12DE-5014-C642-96BF-957423B8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525" y="123825"/>
          <a:ext cx="803275" cy="108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13387" name="Picture 192">
          <a:extLst>
            <a:ext uri="{FF2B5EF4-FFF2-40B4-BE49-F238E27FC236}">
              <a16:creationId xmlns:a16="http://schemas.microsoft.com/office/drawing/2014/main" id="{00000000-0008-0000-0100-00004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723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123825</xdr:rowOff>
    </xdr:from>
    <xdr:to>
      <xdr:col>2</xdr:col>
      <xdr:colOff>266700</xdr:colOff>
      <xdr:row>5</xdr:row>
      <xdr:rowOff>228600</xdr:rowOff>
    </xdr:to>
    <xdr:pic>
      <xdr:nvPicPr>
        <xdr:cNvPr id="22551" name="Picture 192">
          <a:extLst>
            <a:ext uri="{FF2B5EF4-FFF2-40B4-BE49-F238E27FC236}">
              <a16:creationId xmlns:a16="http://schemas.microsoft.com/office/drawing/2014/main" id="{00000000-0008-0000-0200-000017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7239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247650</xdr:colOff>
      <xdr:row>5</xdr:row>
      <xdr:rowOff>228600</xdr:rowOff>
    </xdr:to>
    <xdr:pic>
      <xdr:nvPicPr>
        <xdr:cNvPr id="15432" name="Picture 192">
          <a:extLst>
            <a:ext uri="{FF2B5EF4-FFF2-40B4-BE49-F238E27FC236}">
              <a16:creationId xmlns:a16="http://schemas.microsoft.com/office/drawing/2014/main" id="{00000000-0008-0000-0300-000048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540"/>
          <a:ext cx="71628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247650</xdr:colOff>
      <xdr:row>5</xdr:row>
      <xdr:rowOff>228600</xdr:rowOff>
    </xdr:to>
    <xdr:pic>
      <xdr:nvPicPr>
        <xdr:cNvPr id="3" name="Picture 19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129540"/>
          <a:ext cx="789940" cy="1084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247650</xdr:colOff>
      <xdr:row>5</xdr:row>
      <xdr:rowOff>228600</xdr:rowOff>
    </xdr:to>
    <xdr:pic>
      <xdr:nvPicPr>
        <xdr:cNvPr id="18498" name="Picture 192">
          <a:extLst>
            <a:ext uri="{FF2B5EF4-FFF2-40B4-BE49-F238E27FC236}">
              <a16:creationId xmlns:a16="http://schemas.microsoft.com/office/drawing/2014/main" id="{00000000-0008-0000-0500-00004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540"/>
          <a:ext cx="71628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247650</xdr:colOff>
      <xdr:row>5</xdr:row>
      <xdr:rowOff>228600</xdr:rowOff>
    </xdr:to>
    <xdr:pic>
      <xdr:nvPicPr>
        <xdr:cNvPr id="25616" name="Picture 192">
          <a:extLst>
            <a:ext uri="{FF2B5EF4-FFF2-40B4-BE49-F238E27FC236}">
              <a16:creationId xmlns:a16="http://schemas.microsoft.com/office/drawing/2014/main" id="{00000000-0008-0000-0600-000010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540"/>
          <a:ext cx="71628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247650</xdr:colOff>
      <xdr:row>5</xdr:row>
      <xdr:rowOff>228600</xdr:rowOff>
    </xdr:to>
    <xdr:pic>
      <xdr:nvPicPr>
        <xdr:cNvPr id="3182" name="Picture 192">
          <a:extLst>
            <a:ext uri="{FF2B5EF4-FFF2-40B4-BE49-F238E27FC236}">
              <a16:creationId xmlns:a16="http://schemas.microsoft.com/office/drawing/2014/main" id="{00000000-0008-0000-0700-00006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540"/>
          <a:ext cx="71628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123825</xdr:rowOff>
    </xdr:from>
    <xdr:to>
      <xdr:col>2</xdr:col>
      <xdr:colOff>247650</xdr:colOff>
      <xdr:row>5</xdr:row>
      <xdr:rowOff>228600</xdr:rowOff>
    </xdr:to>
    <xdr:pic>
      <xdr:nvPicPr>
        <xdr:cNvPr id="26640" name="Picture 192">
          <a:extLst>
            <a:ext uri="{FF2B5EF4-FFF2-40B4-BE49-F238E27FC236}">
              <a16:creationId xmlns:a16="http://schemas.microsoft.com/office/drawing/2014/main" id="{00000000-0008-0000-0800-000010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29540"/>
          <a:ext cx="71628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J51"/>
  <sheetViews>
    <sheetView showGridLines="0" showRowColHeaders="0" topLeftCell="B1" workbookViewId="0">
      <pane ySplit="16" topLeftCell="A17" activePane="bottomLeft" state="frozen"/>
      <selection pane="bottomLeft" activeCell="B20" sqref="B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C7" s="60"/>
      <c r="D7" s="59" t="s">
        <v>49</v>
      </c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J32</f>
        <v/>
      </c>
    </row>
    <row r="13" spans="2:10" ht="16" x14ac:dyDescent="0.2">
      <c r="H13" s="19"/>
      <c r="I13" s="24" t="s">
        <v>8</v>
      </c>
      <c r="J13" s="25" t="str">
        <f>J40</f>
        <v/>
      </c>
    </row>
    <row r="14" spans="2:10" ht="16" x14ac:dyDescent="0.2">
      <c r="H14" s="26"/>
      <c r="I14" s="27" t="s">
        <v>9</v>
      </c>
      <c r="J14" s="28" t="str">
        <f>J48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7" spans="2:10" x14ac:dyDescent="0.15">
      <c r="H17" s="2"/>
      <c r="I17" s="3"/>
    </row>
    <row r="18" spans="2:10" ht="14" x14ac:dyDescent="0.15">
      <c r="B18" s="29" t="s">
        <v>11</v>
      </c>
      <c r="C18" s="1"/>
    </row>
    <row r="19" spans="2:10" s="4" customFormat="1" ht="21.75" customHeight="1" x14ac:dyDescent="0.15">
      <c r="B19" s="69" t="s">
        <v>12</v>
      </c>
      <c r="C19" s="70" t="s">
        <v>13</v>
      </c>
      <c r="D19" s="70" t="s">
        <v>14</v>
      </c>
      <c r="E19" s="70" t="s">
        <v>15</v>
      </c>
      <c r="F19" s="70" t="s">
        <v>16</v>
      </c>
      <c r="G19" s="70" t="s">
        <v>17</v>
      </c>
      <c r="H19" s="70" t="s">
        <v>18</v>
      </c>
      <c r="I19" s="70" t="s">
        <v>19</v>
      </c>
      <c r="J19" s="70" t="s">
        <v>20</v>
      </c>
    </row>
    <row r="20" spans="2:10" ht="16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IF(I20="","",IF(D20="",0,IF(D20&gt;193.609,I20,IF(D20&lt;32,10^(0.722762521*LOG10(32/193.609)^2)*I20,10^(0.722762521*LOG10(D20/193.609)^2)*I20))))</f>
        <v/>
      </c>
    </row>
    <row r="21" spans="2:10" ht="16" x14ac:dyDescent="0.2">
      <c r="B21" s="74"/>
      <c r="C21" s="75"/>
      <c r="D21" s="76"/>
      <c r="E21" s="75"/>
      <c r="F21" s="74"/>
      <c r="G21" s="77"/>
      <c r="H21" s="77"/>
      <c r="I21" s="56" t="str">
        <f>IF(G21=0,"",IF(H21=0,"",SUM(G21:H21)))</f>
        <v/>
      </c>
      <c r="J21" s="52" t="str">
        <f t="shared" ref="J21:J23" si="0">IF(I21="","",IF(D21="",0,IF(D21&gt;193.609,I21,IF(D21&lt;32,10^(0.722762521*LOG10(32/193.609)^2)*I21,10^(0.722762521*LOG10(D21/193.609)^2)*I21))))</f>
        <v/>
      </c>
    </row>
    <row r="22" spans="2:10" ht="16" x14ac:dyDescent="0.2">
      <c r="B22" s="74"/>
      <c r="C22" s="75"/>
      <c r="D22" s="76"/>
      <c r="E22" s="75"/>
      <c r="F22" s="74"/>
      <c r="G22" s="77"/>
      <c r="H22" s="77"/>
      <c r="I22" s="56" t="str">
        <f>IF(G22=0,"",IF(H22=0,"",SUM(G22:H22)))</f>
        <v/>
      </c>
      <c r="J22" s="52" t="str">
        <f t="shared" si="0"/>
        <v/>
      </c>
    </row>
    <row r="23" spans="2:10" ht="16" x14ac:dyDescent="0.2">
      <c r="B23" s="74"/>
      <c r="C23" s="75"/>
      <c r="D23" s="76"/>
      <c r="E23" s="75"/>
      <c r="F23" s="74"/>
      <c r="G23" s="77"/>
      <c r="H23" s="77"/>
      <c r="I23" s="56" t="str">
        <f>IF(G23=0,"",IF(H23=0,"",SUM(G23:H23)))</f>
        <v/>
      </c>
      <c r="J23" s="52" t="str">
        <f t="shared" si="0"/>
        <v/>
      </c>
    </row>
    <row r="24" spans="2:10" ht="16" x14ac:dyDescent="0.2">
      <c r="B24" s="34"/>
      <c r="C24" s="35"/>
      <c r="D24" s="36"/>
      <c r="E24" s="35"/>
      <c r="F24" s="34"/>
      <c r="G24" s="36"/>
      <c r="H24" s="71"/>
      <c r="I24" s="72" t="s">
        <v>21</v>
      </c>
      <c r="J24" s="73" t="str">
        <f>IF(SUM(J20:J23)&gt;0,SUM(J20:J23),"")</f>
        <v/>
      </c>
    </row>
    <row r="25" spans="2:10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0" ht="14" x14ac:dyDescent="0.15">
      <c r="B26" s="39" t="s">
        <v>22</v>
      </c>
      <c r="C26" s="40"/>
      <c r="D26" s="36"/>
      <c r="E26" s="35"/>
      <c r="F26" s="34"/>
      <c r="G26" s="36"/>
      <c r="H26" s="36"/>
      <c r="I26" s="36"/>
      <c r="J26" s="41"/>
    </row>
    <row r="27" spans="2:10" s="4" customFormat="1" ht="21.75" customHeight="1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0" ht="16" x14ac:dyDescent="0.2">
      <c r="B28" s="32"/>
      <c r="C28" s="33"/>
      <c r="D28" s="58"/>
      <c r="E28" s="33"/>
      <c r="F28" s="32"/>
      <c r="G28" s="48"/>
      <c r="H28" s="48"/>
      <c r="I28" s="56" t="str">
        <f>IF(G28=0,"",IF(H28=0,"",SUM(G28:H28)))</f>
        <v/>
      </c>
      <c r="J28" s="52" t="str">
        <f>IF(I28="","",IF(D28="",0,IF(D28&gt;193.609,I28,IF(D28&lt;32,10^(0.722762521*LOG10(32/193.609)^2)*I28,10^(0.722762521*LOG10(D28/193.609)^2)*I28))))</f>
        <v/>
      </c>
    </row>
    <row r="29" spans="2:10" ht="16" x14ac:dyDescent="0.2">
      <c r="B29" s="32"/>
      <c r="C29" s="33"/>
      <c r="D29" s="58"/>
      <c r="E29" s="33"/>
      <c r="F29" s="32"/>
      <c r="G29" s="48"/>
      <c r="H29" s="48"/>
      <c r="I29" s="56" t="str">
        <f>IF(G29=0,"",IF(H29=0,"",SUM(G29:H29)))</f>
        <v/>
      </c>
      <c r="J29" s="52" t="str">
        <f t="shared" ref="J29:J31" si="1">IF(I29="","",IF(D29="",0,IF(D29&gt;193.609,I29,IF(D29&lt;32,10^(0.722762521*LOG10(32/193.609)^2)*I29,10^(0.722762521*LOG10(D29/193.609)^2)*I29))))</f>
        <v/>
      </c>
    </row>
    <row r="30" spans="2:10" ht="16" x14ac:dyDescent="0.2">
      <c r="B30" s="32"/>
      <c r="C30" s="33"/>
      <c r="D30" s="58"/>
      <c r="E30" s="33"/>
      <c r="F30" s="32"/>
      <c r="G30" s="48"/>
      <c r="H30" s="48"/>
      <c r="I30" s="56" t="str">
        <f>IF(G30=0,"",IF(H30=0,"",SUM(G30:H30)))</f>
        <v/>
      </c>
      <c r="J30" s="52" t="str">
        <f t="shared" si="1"/>
        <v/>
      </c>
    </row>
    <row r="31" spans="2:10" ht="16" x14ac:dyDescent="0.2">
      <c r="B31" s="32"/>
      <c r="C31" s="33"/>
      <c r="D31" s="58"/>
      <c r="E31" s="33"/>
      <c r="F31" s="32"/>
      <c r="G31" s="48"/>
      <c r="H31" s="48"/>
      <c r="I31" s="56" t="str">
        <f>IF(G31=0,"",IF(H31=0,"",SUM(G31:H31)))</f>
        <v/>
      </c>
      <c r="J31" s="52" t="str">
        <f t="shared" si="1"/>
        <v/>
      </c>
    </row>
    <row r="32" spans="2:10" ht="16" x14ac:dyDescent="0.2">
      <c r="B32" s="34"/>
      <c r="C32" s="35"/>
      <c r="D32" s="36"/>
      <c r="E32" s="35"/>
      <c r="F32" s="34"/>
      <c r="G32" s="36"/>
      <c r="H32" s="37"/>
      <c r="I32" s="38" t="s">
        <v>23</v>
      </c>
      <c r="J32" s="53" t="str">
        <f>IF(SUM(J28:J31)&gt;0,SUM(J28:J31),"")</f>
        <v/>
      </c>
    </row>
    <row r="33" spans="2:10" x14ac:dyDescent="0.15">
      <c r="B33" s="5"/>
      <c r="C33" s="6"/>
      <c r="D33" s="7"/>
      <c r="E33" s="6"/>
      <c r="F33" s="5"/>
      <c r="G33" s="7"/>
      <c r="H33" s="7"/>
      <c r="I33" s="7"/>
      <c r="J33" s="3"/>
    </row>
    <row r="34" spans="2:10" ht="14" x14ac:dyDescent="0.15">
      <c r="B34" s="39" t="s">
        <v>24</v>
      </c>
      <c r="C34" s="40"/>
      <c r="D34" s="36"/>
      <c r="E34" s="35"/>
      <c r="F34" s="34"/>
      <c r="G34" s="36"/>
      <c r="H34" s="36"/>
      <c r="I34" s="36"/>
      <c r="J34" s="41"/>
    </row>
    <row r="35" spans="2:10" s="4" customFormat="1" ht="21.75" customHeight="1" x14ac:dyDescent="0.15">
      <c r="B35" s="42" t="s">
        <v>12</v>
      </c>
      <c r="C35" s="43" t="s">
        <v>13</v>
      </c>
      <c r="D35" s="44" t="s">
        <v>14</v>
      </c>
      <c r="E35" s="43" t="s">
        <v>15</v>
      </c>
      <c r="F35" s="45" t="s">
        <v>16</v>
      </c>
      <c r="G35" s="44" t="s">
        <v>17</v>
      </c>
      <c r="H35" s="44" t="s">
        <v>18</v>
      </c>
      <c r="I35" s="44" t="s">
        <v>19</v>
      </c>
      <c r="J35" s="46" t="s">
        <v>20</v>
      </c>
    </row>
    <row r="36" spans="2:10" ht="16" x14ac:dyDescent="0.2">
      <c r="B36" s="32"/>
      <c r="C36" s="33"/>
      <c r="D36" s="58"/>
      <c r="E36" s="33"/>
      <c r="F36" s="32"/>
      <c r="G36" s="48"/>
      <c r="H36" s="48"/>
      <c r="I36" s="56" t="str">
        <f>IF(G36=0,"",IF(H36=0,"",SUM(G36:H36)))</f>
        <v/>
      </c>
      <c r="J36" s="52" t="str">
        <f>IF(I36="","",IF(D36="",0,IF(D36&gt;193.609,I36,IF(D36&lt;32,10^(0.722762521*LOG10(32/193.609)^2)*I36,10^(0.722762521*LOG10(D36/193.609)^2)*I36))))</f>
        <v/>
      </c>
    </row>
    <row r="37" spans="2:10" ht="16" x14ac:dyDescent="0.2">
      <c r="B37" s="32"/>
      <c r="C37" s="33"/>
      <c r="D37" s="58"/>
      <c r="E37" s="33"/>
      <c r="F37" s="32"/>
      <c r="G37" s="48"/>
      <c r="H37" s="48"/>
      <c r="I37" s="56" t="str">
        <f>IF(G37=0,"",IF(H37=0,"",SUM(G37:H37)))</f>
        <v/>
      </c>
      <c r="J37" s="52" t="str">
        <f t="shared" ref="J37:J39" si="2">IF(I37="","",IF(D37="",0,IF(D37&gt;193.609,I37,IF(D37&lt;32,10^(0.722762521*LOG10(32/193.609)^2)*I37,10^(0.722762521*LOG10(D37/193.609)^2)*I37))))</f>
        <v/>
      </c>
    </row>
    <row r="38" spans="2:10" ht="16" x14ac:dyDescent="0.2">
      <c r="B38" s="32"/>
      <c r="C38" s="33"/>
      <c r="D38" s="58"/>
      <c r="E38" s="33"/>
      <c r="F38" s="32"/>
      <c r="G38" s="48"/>
      <c r="H38" s="48"/>
      <c r="I38" s="56" t="str">
        <f>IF(G38=0,"",IF(H38=0,"",SUM(G38:H38)))</f>
        <v/>
      </c>
      <c r="J38" s="52" t="str">
        <f t="shared" si="2"/>
        <v/>
      </c>
    </row>
    <row r="39" spans="2:10" ht="16" x14ac:dyDescent="0.2">
      <c r="B39" s="32"/>
      <c r="C39" s="33"/>
      <c r="D39" s="58"/>
      <c r="E39" s="33"/>
      <c r="F39" s="32"/>
      <c r="G39" s="48"/>
      <c r="H39" s="48"/>
      <c r="I39" s="56" t="str">
        <f>IF(G39=0,"",IF(H39=0,"",SUM(G39:H39)))</f>
        <v/>
      </c>
      <c r="J39" s="52" t="str">
        <f t="shared" si="2"/>
        <v/>
      </c>
    </row>
    <row r="40" spans="2:10" ht="16" x14ac:dyDescent="0.2">
      <c r="B40" s="34"/>
      <c r="C40" s="35"/>
      <c r="D40" s="36"/>
      <c r="E40" s="35"/>
      <c r="F40" s="35"/>
      <c r="G40" s="36"/>
      <c r="H40" s="37"/>
      <c r="I40" s="38" t="s">
        <v>25</v>
      </c>
      <c r="J40" s="53" t="str">
        <f>IF(SUM(J36:J39)&gt;0,SUM(J36:J39),"")</f>
        <v/>
      </c>
    </row>
    <row r="41" spans="2:10" x14ac:dyDescent="0.15">
      <c r="B41" s="5"/>
      <c r="C41" s="6"/>
      <c r="D41" s="7"/>
      <c r="E41" s="6"/>
      <c r="F41" s="6"/>
      <c r="G41" s="7"/>
      <c r="H41" s="7"/>
      <c r="I41" s="7"/>
      <c r="J41" s="3"/>
    </row>
    <row r="42" spans="2:10" ht="14" x14ac:dyDescent="0.15">
      <c r="B42" s="39" t="s">
        <v>26</v>
      </c>
      <c r="C42" s="40"/>
      <c r="D42" s="36"/>
      <c r="E42" s="35"/>
      <c r="F42" s="35"/>
      <c r="G42" s="36"/>
      <c r="H42" s="36"/>
      <c r="I42" s="36"/>
      <c r="J42" s="41"/>
    </row>
    <row r="43" spans="2:10" s="4" customFormat="1" ht="21.75" customHeight="1" x14ac:dyDescent="0.15">
      <c r="B43" s="42" t="s">
        <v>12</v>
      </c>
      <c r="C43" s="43" t="s">
        <v>13</v>
      </c>
      <c r="D43" s="44" t="s">
        <v>14</v>
      </c>
      <c r="E43" s="43" t="s">
        <v>15</v>
      </c>
      <c r="F43" s="43" t="s">
        <v>16</v>
      </c>
      <c r="G43" s="44" t="s">
        <v>17</v>
      </c>
      <c r="H43" s="44" t="s">
        <v>18</v>
      </c>
      <c r="I43" s="44" t="s">
        <v>19</v>
      </c>
      <c r="J43" s="46" t="s">
        <v>20</v>
      </c>
    </row>
    <row r="44" spans="2:10" ht="16" x14ac:dyDescent="0.2">
      <c r="B44" s="32"/>
      <c r="C44" s="33"/>
      <c r="D44" s="58"/>
      <c r="E44" s="33"/>
      <c r="F44" s="32"/>
      <c r="G44" s="48"/>
      <c r="H44" s="48"/>
      <c r="I44" s="56" t="str">
        <f>IF(G44=0,"",IF(H44=0,"",SUM(G44:H44)))</f>
        <v/>
      </c>
      <c r="J44" s="52" t="str">
        <f>IF(I44="","",IF(D44="",0,IF(D44&gt;193.609,I44,IF(D44&lt;32,10^(0.722762521*LOG10(32/193.609)^2)*I44,10^(0.722762521*LOG10(D44/193.609)^2)*I44))))</f>
        <v/>
      </c>
    </row>
    <row r="45" spans="2:10" ht="16" x14ac:dyDescent="0.2">
      <c r="B45" s="32"/>
      <c r="C45" s="33"/>
      <c r="D45" s="58"/>
      <c r="E45" s="33"/>
      <c r="F45" s="32"/>
      <c r="G45" s="48"/>
      <c r="H45" s="48"/>
      <c r="I45" s="56" t="str">
        <f>IF(G45=0,"",IF(H45=0,"",SUM(G45:H45)))</f>
        <v/>
      </c>
      <c r="J45" s="52" t="str">
        <f t="shared" ref="J45:J47" si="3">IF(I45="","",IF(D45="",0,IF(D45&gt;193.609,I45,IF(D45&lt;32,10^(0.722762521*LOG10(32/193.609)^2)*I45,10^(0.722762521*LOG10(D45/193.609)^2)*I45))))</f>
        <v/>
      </c>
    </row>
    <row r="46" spans="2:10" ht="16" x14ac:dyDescent="0.2">
      <c r="B46" s="32"/>
      <c r="C46" s="33"/>
      <c r="D46" s="58"/>
      <c r="E46" s="33"/>
      <c r="F46" s="32"/>
      <c r="G46" s="48"/>
      <c r="H46" s="48"/>
      <c r="I46" s="56" t="str">
        <f>IF(G46=0,"",IF(H46=0,"",SUM(G46:H46)))</f>
        <v/>
      </c>
      <c r="J46" s="52" t="str">
        <f t="shared" si="3"/>
        <v/>
      </c>
    </row>
    <row r="47" spans="2:10" ht="16" x14ac:dyDescent="0.2">
      <c r="B47" s="32"/>
      <c r="C47" s="33"/>
      <c r="D47" s="58"/>
      <c r="E47" s="33"/>
      <c r="F47" s="32"/>
      <c r="G47" s="48"/>
      <c r="H47" s="48"/>
      <c r="I47" s="56" t="str">
        <f>IF(G47=0,"",IF(H47=0,"",SUM(G47:H47)))</f>
        <v/>
      </c>
      <c r="J47" s="52" t="str">
        <f t="shared" si="3"/>
        <v/>
      </c>
    </row>
    <row r="48" spans="2:10" ht="16" x14ac:dyDescent="0.2">
      <c r="B48" s="49"/>
      <c r="C48" s="49"/>
      <c r="D48" s="49"/>
      <c r="E48" s="49"/>
      <c r="F48" s="49"/>
      <c r="G48" s="49"/>
      <c r="H48" s="50"/>
      <c r="I48" s="51" t="s">
        <v>27</v>
      </c>
      <c r="J48" s="53" t="str">
        <f>IF(SUM(J44:J47)&gt;0,SUM(J44:J47),"")</f>
        <v/>
      </c>
    </row>
    <row r="51" spans="2:10" ht="27" customHeight="1" x14ac:dyDescent="0.15">
      <c r="B51" s="80"/>
      <c r="C51" s="81"/>
      <c r="D51" s="81"/>
      <c r="E51" s="81"/>
      <c r="F51" s="81"/>
      <c r="G51" s="81"/>
      <c r="H51" s="81"/>
      <c r="I51" s="81"/>
      <c r="J51" s="81"/>
    </row>
  </sheetData>
  <mergeCells count="7">
    <mergeCell ref="B51:J51"/>
    <mergeCell ref="B2:J2"/>
    <mergeCell ref="B3:J3"/>
    <mergeCell ref="B4:J4"/>
    <mergeCell ref="B6:J6"/>
    <mergeCell ref="E5:H5"/>
    <mergeCell ref="H8:J8"/>
  </mergeCells>
  <phoneticPr fontId="0" type="noConversion"/>
  <pageMargins left="0.78740157499999996" right="0.78740157499999996" top="0.984251969" bottom="0.984251969" header="0.5" footer="0.5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B2:M52"/>
  <sheetViews>
    <sheetView showGridLines="0" showRowColHeaders="0" workbookViewId="0">
      <pane ySplit="16" topLeftCell="A36" activePane="bottomLeft" state="frozen"/>
      <selection pane="bottomLeft" activeCell="J22" sqref="J22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36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t="s">
        <v>49</v>
      </c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J23</f>
        <v/>
      </c>
    </row>
    <row r="12" spans="2:10" ht="16" x14ac:dyDescent="0.2">
      <c r="H12" s="19"/>
      <c r="I12" s="24" t="s">
        <v>7</v>
      </c>
      <c r="J12" s="25" t="str">
        <f>J30</f>
        <v/>
      </c>
    </row>
    <row r="13" spans="2:10" ht="16" x14ac:dyDescent="0.2">
      <c r="H13" s="19"/>
      <c r="I13" s="24" t="s">
        <v>8</v>
      </c>
      <c r="J13" s="25" t="str">
        <f>J37</f>
        <v/>
      </c>
    </row>
    <row r="14" spans="2:10" ht="16" x14ac:dyDescent="0.2">
      <c r="H14" s="26"/>
      <c r="I14" s="27" t="s">
        <v>9</v>
      </c>
      <c r="J14" s="28" t="str">
        <f>J44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3" ht="16" x14ac:dyDescent="0.2">
      <c r="B18" s="20" t="s">
        <v>11</v>
      </c>
      <c r="C18" s="1"/>
    </row>
    <row r="19" spans="2:13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3" ht="16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IF(OR(B20="",D20="",F20=""),"",10^(0.722762521*LOG10(D20/193.609)^2)*I20*(IF(ABS(1900-YEAR((F20+1)-B20))&lt;29,0,(LOOKUP((YEAR(F20)-YEAR(B20)), 'Meltzer-Faber'!A3:A63,'Meltzer-Faber'!B3:B63)))))</f>
        <v/>
      </c>
    </row>
    <row r="21" spans="2:13" ht="16" x14ac:dyDescent="0.2">
      <c r="B21" s="74"/>
      <c r="C21" s="75"/>
      <c r="D21" s="76"/>
      <c r="E21" s="75"/>
      <c r="F21" s="74"/>
      <c r="G21" s="77"/>
      <c r="H21" s="77"/>
      <c r="I21" s="56" t="str">
        <f t="shared" ref="I21:I22" si="0">IF(G21=0,"",IF(H21=0,"",SUM(G21:H21)))</f>
        <v/>
      </c>
      <c r="J21" s="52" t="str">
        <f>IF(OR(B21="",D21="",F21=""),"",10^(0.722762521*LOG10(D21/193.609)^2)*I21*(IF(ABS(1900-YEAR((F21+1)-B21))&lt;29,0,(LOOKUP((YEAR(F21)-YEAR(B21)), 'Meltzer-Faber'!A4:A64,'Meltzer-Faber'!B4:B64)))))</f>
        <v/>
      </c>
      <c r="M21" t="s">
        <v>37</v>
      </c>
    </row>
    <row r="22" spans="2:13" ht="16" x14ac:dyDescent="0.2">
      <c r="B22" s="74"/>
      <c r="C22" s="75"/>
      <c r="D22" s="76"/>
      <c r="E22" s="75"/>
      <c r="F22" s="74"/>
      <c r="G22" s="77"/>
      <c r="H22" s="77"/>
      <c r="I22" s="56" t="str">
        <f t="shared" si="0"/>
        <v/>
      </c>
      <c r="J22" s="52" t="str">
        <f>IF(OR(B22="",D22="",F22=""),"",10^(0.722762521*LOG10(D22/193.609)^2)*I22*(IF(ABS(1900-YEAR((F22+1)-B22))&lt;29,0,(LOOKUP((YEAR(F22)-YEAR(B22)), 'Meltzer-Faber'!A5:A65,'Meltzer-Faber'!B5:B65)))))</f>
        <v/>
      </c>
    </row>
    <row r="23" spans="2:13" ht="16" x14ac:dyDescent="0.2">
      <c r="B23" s="34"/>
      <c r="C23" s="35"/>
      <c r="D23" s="36"/>
      <c r="E23" s="35"/>
      <c r="F23" s="34"/>
      <c r="G23" s="36"/>
      <c r="H23" s="37"/>
      <c r="I23" s="38" t="s">
        <v>21</v>
      </c>
      <c r="J23" s="53" t="str">
        <f>IF(SUM(J20:J22)&gt;0,SUM(J20:J22),"")</f>
        <v/>
      </c>
    </row>
    <row r="24" spans="2:13" x14ac:dyDescent="0.15">
      <c r="B24" s="5"/>
      <c r="C24" s="6"/>
      <c r="D24" s="7"/>
      <c r="E24" s="6"/>
      <c r="F24" s="5"/>
      <c r="G24" s="7"/>
      <c r="H24" s="7"/>
      <c r="I24" s="7"/>
      <c r="J24" s="3"/>
    </row>
    <row r="25" spans="2:13" ht="16" x14ac:dyDescent="0.2">
      <c r="B25" s="54" t="s">
        <v>22</v>
      </c>
      <c r="C25" s="8"/>
      <c r="D25" s="7"/>
      <c r="E25" s="6"/>
      <c r="F25" s="5"/>
      <c r="G25" s="7"/>
      <c r="H25" s="7"/>
      <c r="I25" s="7"/>
      <c r="J25" s="3"/>
    </row>
    <row r="26" spans="2:13" ht="15" x14ac:dyDescent="0.15">
      <c r="B26" s="42" t="s">
        <v>12</v>
      </c>
      <c r="C26" s="43" t="s">
        <v>13</v>
      </c>
      <c r="D26" s="44" t="s">
        <v>14</v>
      </c>
      <c r="E26" s="43" t="s">
        <v>15</v>
      </c>
      <c r="F26" s="45" t="s">
        <v>16</v>
      </c>
      <c r="G26" s="44" t="s">
        <v>17</v>
      </c>
      <c r="H26" s="44" t="s">
        <v>18</v>
      </c>
      <c r="I26" s="44" t="s">
        <v>19</v>
      </c>
      <c r="J26" s="46" t="s">
        <v>20</v>
      </c>
    </row>
    <row r="27" spans="2:13" ht="15.75" customHeight="1" x14ac:dyDescent="0.2">
      <c r="B27" s="32"/>
      <c r="C27" s="47"/>
      <c r="D27" s="58"/>
      <c r="E27" s="47"/>
      <c r="F27" s="32"/>
      <c r="G27" s="48"/>
      <c r="H27" s="48"/>
      <c r="I27" s="56" t="str">
        <f>IF(G27=0,"",IF(H27=0,"",SUM(G27:H27)))</f>
        <v/>
      </c>
      <c r="J27" s="52" t="str">
        <f>IF(OR(B27="",D27="",F27=""),"",10^(0.722762521*LOG10(D27/193.609)^2)*I27*(IF(ABS(1900-YEAR((F27+1)-B27))&lt;29,0,(LOOKUP((YEAR(F27)-YEAR(B27)), 'Meltzer-Faber'!A3:A70,'Meltzer-Faber'!B3:B70)))))</f>
        <v/>
      </c>
    </row>
    <row r="28" spans="2:13" s="4" customFormat="1" ht="15.75" customHeight="1" x14ac:dyDescent="0.2">
      <c r="B28" s="32"/>
      <c r="C28" s="33"/>
      <c r="D28" s="58"/>
      <c r="E28" s="33"/>
      <c r="F28" s="32"/>
      <c r="G28" s="48"/>
      <c r="H28" s="48"/>
      <c r="I28" s="56" t="str">
        <f t="shared" ref="I28:I29" si="1">IF(G28=0,"",IF(H28=0,"",SUM(G28:H28)))</f>
        <v/>
      </c>
      <c r="J28" s="52" t="str">
        <f>IF(OR(B28="",D28="",F28=""),"",10^(0.722762521*LOG10(D28/193.609)^2)*I28*(IF(ABS(1900-YEAR((F28+1)-B28))&lt;29,0,(LOOKUP((YEAR(F28)-YEAR(B28)), 'Meltzer-Faber'!A3:A71,'Meltzer-Faber'!B3:B71)))))</f>
        <v/>
      </c>
    </row>
    <row r="29" spans="2:13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si="1"/>
        <v/>
      </c>
      <c r="J29" s="52" t="str">
        <f>IF(OR(B29="",D29="",F29=""),"",10^(0.722762521*LOG10(D29/193.609)^2)*I29*(IF(ABS(1900-YEAR((F29+1)-B29))&lt;29,0,(LOOKUP((YEAR(F29)-YEAR(B29)), 'Meltzer-Faber'!A3:A72,'Meltzer-Faber'!B3:B72)))))</f>
        <v/>
      </c>
    </row>
    <row r="30" spans="2:13" ht="15.75" customHeight="1" x14ac:dyDescent="0.2">
      <c r="B30" s="34"/>
      <c r="C30" s="35"/>
      <c r="D30" s="36"/>
      <c r="E30" s="35"/>
      <c r="F30" s="34"/>
      <c r="G30" s="36"/>
      <c r="H30" s="37"/>
      <c r="I30" s="38" t="s">
        <v>23</v>
      </c>
      <c r="J30" s="53" t="str">
        <f>IF(SUM(J27:J29)&gt;0,SUM(J27:J29),"")</f>
        <v/>
      </c>
    </row>
    <row r="31" spans="2:13" x14ac:dyDescent="0.15">
      <c r="B31" s="5"/>
      <c r="C31" s="6"/>
      <c r="D31" s="7"/>
      <c r="E31" s="6"/>
      <c r="F31" s="5"/>
      <c r="G31" s="7"/>
      <c r="H31" s="7"/>
      <c r="I31" s="7"/>
      <c r="J31" s="3"/>
    </row>
    <row r="32" spans="2:13" ht="16" x14ac:dyDescent="0.2">
      <c r="B32" s="54" t="s">
        <v>24</v>
      </c>
      <c r="C32" s="8"/>
      <c r="D32" s="7"/>
      <c r="E32" s="6"/>
      <c r="F32" s="5"/>
      <c r="G32" s="7"/>
      <c r="H32" s="7"/>
      <c r="I32" s="7"/>
      <c r="J32" s="3"/>
    </row>
    <row r="33" spans="2:10" ht="15" x14ac:dyDescent="0.15">
      <c r="B33" s="42" t="s">
        <v>12</v>
      </c>
      <c r="C33" s="43" t="s">
        <v>13</v>
      </c>
      <c r="D33" s="44" t="s">
        <v>14</v>
      </c>
      <c r="E33" s="43" t="s">
        <v>15</v>
      </c>
      <c r="F33" s="45" t="s">
        <v>16</v>
      </c>
      <c r="G33" s="44" t="s">
        <v>17</v>
      </c>
      <c r="H33" s="44" t="s">
        <v>18</v>
      </c>
      <c r="I33" s="44" t="s">
        <v>19</v>
      </c>
      <c r="J33" s="46" t="s">
        <v>20</v>
      </c>
    </row>
    <row r="34" spans="2:10" ht="15.75" customHeight="1" x14ac:dyDescent="0.2">
      <c r="B34" s="32"/>
      <c r="C34" s="47"/>
      <c r="D34" s="58"/>
      <c r="E34" s="47"/>
      <c r="F34" s="32"/>
      <c r="G34" s="48"/>
      <c r="H34" s="48"/>
      <c r="I34" s="56" t="str">
        <f>IF(G34=0,"",IF(H34=0,"",SUM(G34:H34)))</f>
        <v/>
      </c>
      <c r="J34" s="52" t="str">
        <f>IF(OR(B34="",D34="",F34=""),"",10^(0.722762521*LOG10(D34/193.609)^2)*I34*(IF(ABS(1900-YEAR((F34+1)-B34))&lt;29,0,(LOOKUP((YEAR(F34)-YEAR(B34)), 'Meltzer-Faber'!A3:A77,'Meltzer-Faber'!B3:B77)))))</f>
        <v/>
      </c>
    </row>
    <row r="35" spans="2:10" ht="15.75" customHeight="1" x14ac:dyDescent="0.2">
      <c r="B35" s="32"/>
      <c r="C35" s="47"/>
      <c r="D35" s="58"/>
      <c r="E35" s="47"/>
      <c r="F35" s="32"/>
      <c r="G35" s="48"/>
      <c r="H35" s="48"/>
      <c r="I35" s="56" t="str">
        <f t="shared" ref="I35:I36" si="2">IF(G35=0,"",IF(H35=0,"",SUM(G35:H35)))</f>
        <v/>
      </c>
      <c r="J35" s="52" t="str">
        <f>IF(OR(B35="",D35="",F35=""),"",10^(0.722762521*LOG10(D35/193.609)^2)*I35*(IF(ABS(1900-YEAR((F35+1)-B35))&lt;29,0,(LOOKUP((YEAR(F35)-YEAR(B35)), 'Meltzer-Faber'!A3:A78,'Meltzer-Faber'!B3:B78)))))</f>
        <v/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si="2"/>
        <v/>
      </c>
      <c r="J36" s="52" t="str">
        <f>IF(OR(B36="",D36="",F36=""),"",10^(0.722762521*LOG10(D36/193.609)^2)*I36*(IF(ABS(1900-YEAR((F36+1)-B36))&lt;29,0,(LOOKUP((YEAR(F36)-YEAR(B36)), 'Meltzer-Faber'!A3:A79,'Meltzer-Faber'!B3:B79)))))</f>
        <v/>
      </c>
    </row>
    <row r="37" spans="2:10" s="4" customFormat="1" ht="15.75" customHeight="1" x14ac:dyDescent="0.2">
      <c r="B37" s="34"/>
      <c r="C37" s="35"/>
      <c r="D37" s="36"/>
      <c r="E37" s="35"/>
      <c r="F37" s="35"/>
      <c r="G37" s="36"/>
      <c r="H37" s="37"/>
      <c r="I37" s="38" t="s">
        <v>25</v>
      </c>
      <c r="J37" s="53" t="str">
        <f>IF(SUM(J34:J36)&gt;0,SUM(J34:J36),"")</f>
        <v/>
      </c>
    </row>
    <row r="38" spans="2:10" x14ac:dyDescent="0.15">
      <c r="B38" s="5"/>
      <c r="C38" s="6"/>
      <c r="D38" s="7"/>
      <c r="E38" s="6"/>
      <c r="F38" s="6"/>
      <c r="G38" s="15"/>
      <c r="H38" s="15"/>
      <c r="I38" s="15"/>
      <c r="J38" s="3"/>
    </row>
    <row r="39" spans="2:10" ht="14" x14ac:dyDescent="0.15">
      <c r="B39" s="39" t="s">
        <v>26</v>
      </c>
      <c r="C39" s="8"/>
      <c r="D39" s="7"/>
      <c r="E39" s="6"/>
      <c r="F39" s="6"/>
      <c r="G39" s="15"/>
      <c r="H39" s="15"/>
      <c r="I39" s="15"/>
      <c r="J39" s="3"/>
    </row>
    <row r="40" spans="2:10" ht="15" x14ac:dyDescent="0.15">
      <c r="B40" s="42" t="s">
        <v>12</v>
      </c>
      <c r="C40" s="43" t="s">
        <v>13</v>
      </c>
      <c r="D40" s="44" t="s">
        <v>14</v>
      </c>
      <c r="E40" s="43" t="s">
        <v>15</v>
      </c>
      <c r="F40" s="43" t="s">
        <v>16</v>
      </c>
      <c r="G40" s="55" t="s">
        <v>17</v>
      </c>
      <c r="H40" s="55" t="s">
        <v>18</v>
      </c>
      <c r="I40" s="55" t="s">
        <v>19</v>
      </c>
      <c r="J40" s="46" t="s">
        <v>20</v>
      </c>
    </row>
    <row r="41" spans="2:10" ht="15.75" customHeight="1" x14ac:dyDescent="0.2">
      <c r="B41" s="32"/>
      <c r="C41" s="47"/>
      <c r="D41" s="58"/>
      <c r="E41" s="47"/>
      <c r="F41" s="32"/>
      <c r="G41" s="48"/>
      <c r="H41" s="48"/>
      <c r="I41" s="56" t="str">
        <f>IF(G41=0,"",IF(H41=0,"",SUM(G41:H41)))</f>
        <v/>
      </c>
      <c r="J41" s="52" t="str">
        <f>IF(OR(B41="",D41="",F41=""),"",10^(0.722762521*LOG10(D41/193.609)^2)*I41*(IF(ABS(1900-YEAR((F41+1)-B41))&lt;29,0,(LOOKUP((YEAR(F41)-YEAR(B41)), 'Meltzer-Faber'!A3:A84,'Meltzer-Faber'!B3:B84)))))</f>
        <v/>
      </c>
    </row>
    <row r="42" spans="2:10" ht="15.75" customHeight="1" x14ac:dyDescent="0.2">
      <c r="B42" s="32"/>
      <c r="C42" s="47"/>
      <c r="D42" s="58"/>
      <c r="E42" s="47"/>
      <c r="F42" s="32"/>
      <c r="G42" s="48"/>
      <c r="H42" s="48"/>
      <c r="I42" s="56" t="str">
        <f t="shared" ref="I42:I43" si="3">IF(G42=0,"",IF(H42=0,"",SUM(G42:H42)))</f>
        <v/>
      </c>
      <c r="J42" s="52" t="str">
        <f>IF(OR(B42="",D42="",F42=""),"",10^(0.722762521*LOG10(D42/193.609)^2)*I42*(IF(ABS(1900-YEAR((F42+1)-B42))&lt;29,0,(LOOKUP((YEAR(F42)-YEAR(B42)), 'Meltzer-Faber'!A3:A85,'Meltzer-Faber'!B3:B85)))))</f>
        <v/>
      </c>
    </row>
    <row r="43" spans="2:10" ht="15.75" customHeight="1" x14ac:dyDescent="0.2">
      <c r="B43" s="32"/>
      <c r="C43" s="33"/>
      <c r="D43" s="58"/>
      <c r="E43" s="33"/>
      <c r="F43" s="32"/>
      <c r="G43" s="48"/>
      <c r="H43" s="48"/>
      <c r="I43" s="56" t="str">
        <f t="shared" si="3"/>
        <v/>
      </c>
      <c r="J43" s="52" t="str">
        <f>IF(OR(B43="",D43="",F43=""),"",10^(0.722762521*LOG10(D43/193.609)^2)*I43*(IF(ABS(1900-YEAR((F43+1)-B43))&lt;29,0,(LOOKUP((YEAR(F43)-YEAR(B43)), 'Meltzer-Faber'!A3:A86,'Meltzer-Faber'!B3:B86)))))</f>
        <v/>
      </c>
    </row>
    <row r="44" spans="2:10" ht="15.75" customHeight="1" x14ac:dyDescent="0.2">
      <c r="B44" s="49"/>
      <c r="C44" s="49"/>
      <c r="D44" s="49"/>
      <c r="E44" s="49"/>
      <c r="F44" s="49"/>
      <c r="G44" s="49"/>
      <c r="H44" s="50"/>
      <c r="I44" s="51" t="s">
        <v>27</v>
      </c>
      <c r="J44" s="53" t="str">
        <f>IF(SUM(J41:J43)&gt;0,SUM(J41:J43),"")</f>
        <v/>
      </c>
    </row>
    <row r="46" spans="2:10" s="4" customFormat="1" ht="21.75" customHeight="1" x14ac:dyDescent="0.15">
      <c r="B46"/>
      <c r="C46"/>
      <c r="D46"/>
      <c r="E46"/>
      <c r="F46"/>
      <c r="G46"/>
      <c r="H46"/>
      <c r="I46"/>
      <c r="J46"/>
    </row>
    <row r="47" spans="2:10" ht="27" customHeight="1" x14ac:dyDescent="0.15">
      <c r="B47" s="80"/>
      <c r="C47" s="81"/>
      <c r="D47" s="81"/>
      <c r="E47" s="81"/>
      <c r="F47" s="81"/>
      <c r="G47" s="81"/>
      <c r="H47" s="81"/>
      <c r="I47" s="81"/>
      <c r="J47" s="81"/>
    </row>
    <row r="48" spans="2:10" x14ac:dyDescent="0.15">
      <c r="G48" s="15"/>
      <c r="H48" s="15"/>
      <c r="I48" s="15"/>
    </row>
    <row r="49" spans="7:9" x14ac:dyDescent="0.15">
      <c r="G49" s="15"/>
      <c r="H49" s="15"/>
      <c r="I49" s="15"/>
    </row>
    <row r="50" spans="7:9" x14ac:dyDescent="0.15">
      <c r="G50" s="15"/>
      <c r="H50" s="15"/>
      <c r="I50" s="15"/>
    </row>
    <row r="51" spans="7:9" x14ac:dyDescent="0.15">
      <c r="G51" s="15"/>
      <c r="H51" s="15"/>
      <c r="I51" s="15"/>
    </row>
    <row r="52" spans="7:9" x14ac:dyDescent="0.15">
      <c r="G52" s="15"/>
      <c r="H52" s="15"/>
      <c r="I52" s="15"/>
    </row>
  </sheetData>
  <mergeCells count="7">
    <mergeCell ref="B47:J47"/>
    <mergeCell ref="B2:J2"/>
    <mergeCell ref="B3:J3"/>
    <mergeCell ref="B4:J4"/>
    <mergeCell ref="E5:H5"/>
    <mergeCell ref="B6:J6"/>
    <mergeCell ref="H8:J8"/>
  </mergeCells>
  <phoneticPr fontId="0" type="noConversion"/>
  <pageMargins left="0.78740157499999996" right="0.78740157499999996" top="0.984251969" bottom="0.984251969" header="0.5" footer="0.5"/>
  <pageSetup paperSize="9" scale="87" orientation="portrait" horizontalDpi="4294967295" verticalDpi="429496729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B435A-4550-D646-8544-6A6F282CD33B}">
  <sheetPr>
    <pageSetUpPr fitToPage="1"/>
  </sheetPr>
  <dimension ref="B2:M52"/>
  <sheetViews>
    <sheetView showGridLines="0" showRowColHeaders="0" workbookViewId="0">
      <pane ySplit="16" topLeftCell="A33" activePane="bottomLeft" state="frozen"/>
      <selection pane="bottomLeft" activeCell="J41" sqref="J41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38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t="s">
        <v>49</v>
      </c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J23</f>
        <v/>
      </c>
    </row>
    <row r="12" spans="2:10" ht="16" x14ac:dyDescent="0.2">
      <c r="H12" s="19"/>
      <c r="I12" s="24" t="s">
        <v>7</v>
      </c>
      <c r="J12" s="25" t="str">
        <f>J30</f>
        <v/>
      </c>
    </row>
    <row r="13" spans="2:10" ht="16" x14ac:dyDescent="0.2">
      <c r="H13" s="19"/>
      <c r="I13" s="24" t="s">
        <v>8</v>
      </c>
      <c r="J13" s="25" t="str">
        <f>J37</f>
        <v/>
      </c>
    </row>
    <row r="14" spans="2:10" ht="16" x14ac:dyDescent="0.2">
      <c r="H14" s="26"/>
      <c r="I14" s="27" t="s">
        <v>9</v>
      </c>
      <c r="J14" s="28" t="str">
        <f>J44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3" ht="16" x14ac:dyDescent="0.2">
      <c r="B18" s="20" t="s">
        <v>11</v>
      </c>
      <c r="C18" s="1"/>
    </row>
    <row r="19" spans="2:13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3" ht="16" x14ac:dyDescent="0.2">
      <c r="B20" s="32"/>
      <c r="C20" s="33"/>
      <c r="D20" s="58"/>
      <c r="E20" s="33"/>
      <c r="F20" s="32"/>
      <c r="G20" s="48"/>
      <c r="H20" s="48"/>
      <c r="I20" s="56" t="str">
        <f>IF(G20=0,"",IF(H20=0,"",SUM(G20:H20)))</f>
        <v/>
      </c>
      <c r="J20" s="52" t="str">
        <f>IF(OR(B20="",D20="",F20=""),"",10^(0.722762521*LOG10(D20/193.609)^2)*I20*(IF(ABS(1900-YEAR((F20+1)-B20))&lt;29,0,(LOOKUP((YEAR(F20)-YEAR(B20)), 'Meltzer-Faber'!A3:A63,'Meltzer-Faber'!B3:B63)))))</f>
        <v/>
      </c>
    </row>
    <row r="21" spans="2:13" ht="16" x14ac:dyDescent="0.2">
      <c r="B21" s="32"/>
      <c r="C21" s="33"/>
      <c r="D21" s="58"/>
      <c r="E21" s="33"/>
      <c r="F21" s="32"/>
      <c r="G21" s="48"/>
      <c r="H21" s="48"/>
      <c r="I21" s="56" t="str">
        <f t="shared" ref="I21:I22" si="0">IF(G21=0,"",IF(H21=0,"",SUM(G21:H21)))</f>
        <v/>
      </c>
      <c r="J21" s="52" t="str">
        <f>IF(OR(B21="",D21="",F21=""),"",10^(0.722762521*LOG10(D21/193.609)^2)*I21*(IF(ABS(1900-YEAR((F21+1)-B21))&lt;29,0,(LOOKUP((YEAR(F21)-YEAR(B21)), 'Meltzer-Faber'!A4:A64,'Meltzer-Faber'!B4:B64)))))</f>
        <v/>
      </c>
      <c r="M21" t="s">
        <v>37</v>
      </c>
    </row>
    <row r="22" spans="2:13" ht="16" x14ac:dyDescent="0.2">
      <c r="B22" s="32"/>
      <c r="C22" s="33"/>
      <c r="D22" s="58"/>
      <c r="E22" s="33"/>
      <c r="F22" s="32"/>
      <c r="G22" s="48"/>
      <c r="H22" s="48"/>
      <c r="I22" s="56" t="str">
        <f t="shared" si="0"/>
        <v/>
      </c>
      <c r="J22" s="52" t="str">
        <f>IF(OR(B22="",D22="",F22=""),"",10^(0.722762521*LOG10(D22/193.609)^2)*I22*(IF(ABS(1900-YEAR((F22+1)-B22))&lt;29,0,(LOOKUP((YEAR(F22)-YEAR(B22)), 'Meltzer-Faber'!A5:A65,'Meltzer-Faber'!B5:B65)))))</f>
        <v/>
      </c>
    </row>
    <row r="23" spans="2:13" ht="16" x14ac:dyDescent="0.2">
      <c r="B23" s="34"/>
      <c r="C23" s="35"/>
      <c r="D23" s="36"/>
      <c r="E23" s="35"/>
      <c r="F23" s="34"/>
      <c r="G23" s="36"/>
      <c r="H23" s="37"/>
      <c r="I23" s="38" t="s">
        <v>21</v>
      </c>
      <c r="J23" s="53" t="str">
        <f>IF(SUM(J20:J22)&gt;0,SUM(J20:J22),"")</f>
        <v/>
      </c>
    </row>
    <row r="24" spans="2:13" x14ac:dyDescent="0.15">
      <c r="B24" s="5"/>
      <c r="C24" s="6"/>
      <c r="D24" s="7"/>
      <c r="E24" s="6"/>
      <c r="F24" s="5"/>
      <c r="G24" s="7"/>
      <c r="H24" s="7"/>
      <c r="I24" s="7"/>
      <c r="J24" s="3"/>
    </row>
    <row r="25" spans="2:13" ht="16" x14ac:dyDescent="0.2">
      <c r="B25" s="54" t="s">
        <v>22</v>
      </c>
      <c r="C25" s="8"/>
      <c r="D25" s="7"/>
      <c r="E25" s="6"/>
      <c r="F25" s="5"/>
      <c r="G25" s="7"/>
      <c r="H25" s="7"/>
      <c r="I25" s="7"/>
      <c r="J25" s="3"/>
    </row>
    <row r="26" spans="2:13" ht="15" x14ac:dyDescent="0.15">
      <c r="B26" s="42" t="s">
        <v>12</v>
      </c>
      <c r="C26" s="43" t="s">
        <v>13</v>
      </c>
      <c r="D26" s="44" t="s">
        <v>14</v>
      </c>
      <c r="E26" s="43" t="s">
        <v>15</v>
      </c>
      <c r="F26" s="45" t="s">
        <v>16</v>
      </c>
      <c r="G26" s="44" t="s">
        <v>17</v>
      </c>
      <c r="H26" s="44" t="s">
        <v>18</v>
      </c>
      <c r="I26" s="44" t="s">
        <v>19</v>
      </c>
      <c r="J26" s="46" t="s">
        <v>20</v>
      </c>
    </row>
    <row r="27" spans="2:13" ht="15.75" customHeight="1" x14ac:dyDescent="0.2">
      <c r="B27" s="32"/>
      <c r="C27" s="47"/>
      <c r="D27" s="58"/>
      <c r="E27" s="47"/>
      <c r="F27" s="32"/>
      <c r="G27" s="48"/>
      <c r="H27" s="48"/>
      <c r="I27" s="56" t="str">
        <f>IF(G27=0,"",IF(H27=0,"",SUM(G27:H27)))</f>
        <v/>
      </c>
      <c r="J27" s="52" t="str">
        <f>IF(OR(B27="",D27="",F27=""),"",10^(0.722762521*LOG10(D27/193.609)^2)*I27*(IF(ABS(1900-YEAR((F27+1)-B27))&lt;29,0,(LOOKUP((YEAR(F27)-YEAR(B27)), 'Meltzer-Faber'!A3:A70,'Meltzer-Faber'!B3:B70)))))</f>
        <v/>
      </c>
    </row>
    <row r="28" spans="2:13" s="4" customFormat="1" ht="15.75" customHeight="1" x14ac:dyDescent="0.2">
      <c r="B28" s="32"/>
      <c r="C28" s="33"/>
      <c r="D28" s="58"/>
      <c r="E28" s="33"/>
      <c r="F28" s="32"/>
      <c r="G28" s="48"/>
      <c r="H28" s="48"/>
      <c r="I28" s="56" t="str">
        <f t="shared" ref="I28:I29" si="1">IF(G28=0,"",IF(H28=0,"",SUM(G28:H28)))</f>
        <v/>
      </c>
      <c r="J28" s="52" t="str">
        <f>IF(OR(B28="",D28="",F28=""),"",10^(0.722762521*LOG10(D28/193.609)^2)*I28*(IF(ABS(1900-YEAR((F28+1)-B28))&lt;29,0,(LOOKUP((YEAR(F28)-YEAR(B28)), 'Meltzer-Faber'!A3:A71,'Meltzer-Faber'!B3:B71)))))</f>
        <v/>
      </c>
    </row>
    <row r="29" spans="2:13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si="1"/>
        <v/>
      </c>
      <c r="J29" s="52" t="str">
        <f>IF(OR(B29="",D29="",F29=""),"",10^(0.722762521*LOG10(D29/193.609)^2)*I29*(IF(ABS(1900-YEAR((F29+1)-B29))&lt;29,0,(LOOKUP((YEAR(F29)-YEAR(B29)), 'Meltzer-Faber'!A3:A72,'Meltzer-Faber'!B3:B72)))))</f>
        <v/>
      </c>
    </row>
    <row r="30" spans="2:13" ht="15.75" customHeight="1" x14ac:dyDescent="0.2">
      <c r="B30" s="34"/>
      <c r="C30" s="35"/>
      <c r="D30" s="36"/>
      <c r="E30" s="35"/>
      <c r="F30" s="34"/>
      <c r="G30" s="36"/>
      <c r="H30" s="37"/>
      <c r="I30" s="38" t="s">
        <v>23</v>
      </c>
      <c r="J30" s="53" t="str">
        <f>IF(SUM(J27:J29)&gt;0,SUM(J27:J29),"")</f>
        <v/>
      </c>
    </row>
    <row r="31" spans="2:13" x14ac:dyDescent="0.15">
      <c r="B31" s="5"/>
      <c r="C31" s="6"/>
      <c r="D31" s="7"/>
      <c r="E31" s="6"/>
      <c r="F31" s="5"/>
      <c r="G31" s="7"/>
      <c r="H31" s="7"/>
      <c r="I31" s="7"/>
      <c r="J31" s="3"/>
    </row>
    <row r="32" spans="2:13" ht="16" x14ac:dyDescent="0.2">
      <c r="B32" s="54" t="s">
        <v>24</v>
      </c>
      <c r="C32" s="8"/>
      <c r="D32" s="7"/>
      <c r="E32" s="6"/>
      <c r="F32" s="5"/>
      <c r="G32" s="7"/>
      <c r="H32" s="7"/>
      <c r="I32" s="7"/>
      <c r="J32" s="3"/>
    </row>
    <row r="33" spans="2:10" ht="15" x14ac:dyDescent="0.15">
      <c r="B33" s="42" t="s">
        <v>12</v>
      </c>
      <c r="C33" s="43" t="s">
        <v>13</v>
      </c>
      <c r="D33" s="44" t="s">
        <v>14</v>
      </c>
      <c r="E33" s="43" t="s">
        <v>15</v>
      </c>
      <c r="F33" s="45" t="s">
        <v>16</v>
      </c>
      <c r="G33" s="44" t="s">
        <v>17</v>
      </c>
      <c r="H33" s="44" t="s">
        <v>18</v>
      </c>
      <c r="I33" s="44" t="s">
        <v>19</v>
      </c>
      <c r="J33" s="46" t="s">
        <v>20</v>
      </c>
    </row>
    <row r="34" spans="2:10" ht="15.75" customHeight="1" x14ac:dyDescent="0.2">
      <c r="B34" s="32"/>
      <c r="C34" s="47"/>
      <c r="D34" s="58"/>
      <c r="E34" s="47"/>
      <c r="F34" s="32"/>
      <c r="G34" s="48"/>
      <c r="H34" s="48"/>
      <c r="I34" s="56" t="str">
        <f>IF(G34=0,"",IF(H34=0,"",SUM(G34:H34)))</f>
        <v/>
      </c>
      <c r="J34" s="52" t="str">
        <f>IF(OR(B34="",D34="",F34=""),"",10^(0.722762521*LOG10(D34/193.609)^2)*I34*(IF(ABS(1900-YEAR((F34+1)-B34))&lt;29,0,(LOOKUP((YEAR(F34)-YEAR(B34)), 'Meltzer-Faber'!A3:A77,'Meltzer-Faber'!B3:B77)))))</f>
        <v/>
      </c>
    </row>
    <row r="35" spans="2:10" ht="15.75" customHeight="1" x14ac:dyDescent="0.2">
      <c r="B35" s="32"/>
      <c r="C35" s="47"/>
      <c r="D35" s="58"/>
      <c r="E35" s="47"/>
      <c r="F35" s="32"/>
      <c r="G35" s="48"/>
      <c r="H35" s="48"/>
      <c r="I35" s="56" t="str">
        <f t="shared" ref="I35:I36" si="2">IF(G35=0,"",IF(H35=0,"",SUM(G35:H35)))</f>
        <v/>
      </c>
      <c r="J35" s="52" t="str">
        <f>IF(OR(B35="",D35="",F35=""),"",10^(0.722762521*LOG10(D35/193.609)^2)*I35*(IF(ABS(1900-YEAR((F35+1)-B35))&lt;29,0,(LOOKUP((YEAR(F35)-YEAR(B35)), 'Meltzer-Faber'!A3:A78,'Meltzer-Faber'!B3:B78)))))</f>
        <v/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si="2"/>
        <v/>
      </c>
      <c r="J36" s="52" t="str">
        <f>IF(OR(B36="",D36="",F36=""),"",10^(0.722762521*LOG10(D36/193.609)^2)*I36*(IF(ABS(1900-YEAR((F36+1)-B36))&lt;29,0,(LOOKUP((YEAR(F36)-YEAR(B36)), 'Meltzer-Faber'!A3:A79,'Meltzer-Faber'!B3:B79)))))</f>
        <v/>
      </c>
    </row>
    <row r="37" spans="2:10" s="4" customFormat="1" ht="15.75" customHeight="1" x14ac:dyDescent="0.2">
      <c r="B37" s="34"/>
      <c r="C37" s="35"/>
      <c r="D37" s="36"/>
      <c r="E37" s="35"/>
      <c r="F37" s="35"/>
      <c r="G37" s="36"/>
      <c r="H37" s="37"/>
      <c r="I37" s="38" t="s">
        <v>25</v>
      </c>
      <c r="J37" s="53" t="str">
        <f>IF(SUM(J34:J36)&gt;0,SUM(J34:J36),"")</f>
        <v/>
      </c>
    </row>
    <row r="38" spans="2:10" x14ac:dyDescent="0.15">
      <c r="B38" s="5"/>
      <c r="C38" s="6"/>
      <c r="D38" s="7"/>
      <c r="E38" s="6"/>
      <c r="F38" s="6"/>
      <c r="G38" s="15"/>
      <c r="H38" s="15"/>
      <c r="I38" s="15"/>
      <c r="J38" s="3"/>
    </row>
    <row r="39" spans="2:10" ht="14" x14ac:dyDescent="0.15">
      <c r="B39" s="39" t="s">
        <v>26</v>
      </c>
      <c r="C39" s="8"/>
      <c r="D39" s="7"/>
      <c r="E39" s="6"/>
      <c r="F39" s="6"/>
      <c r="G39" s="15"/>
      <c r="H39" s="15"/>
      <c r="I39" s="15"/>
      <c r="J39" s="3"/>
    </row>
    <row r="40" spans="2:10" ht="15" x14ac:dyDescent="0.15">
      <c r="B40" s="42" t="s">
        <v>12</v>
      </c>
      <c r="C40" s="43" t="s">
        <v>13</v>
      </c>
      <c r="D40" s="44" t="s">
        <v>14</v>
      </c>
      <c r="E40" s="43" t="s">
        <v>15</v>
      </c>
      <c r="F40" s="43" t="s">
        <v>16</v>
      </c>
      <c r="G40" s="55" t="s">
        <v>17</v>
      </c>
      <c r="H40" s="55" t="s">
        <v>18</v>
      </c>
      <c r="I40" s="55" t="s">
        <v>19</v>
      </c>
      <c r="J40" s="46" t="s">
        <v>20</v>
      </c>
    </row>
    <row r="41" spans="2:10" ht="15.75" customHeight="1" x14ac:dyDescent="0.2">
      <c r="B41" s="32"/>
      <c r="C41" s="47"/>
      <c r="D41" s="58"/>
      <c r="E41" s="47"/>
      <c r="F41" s="32"/>
      <c r="G41" s="48"/>
      <c r="H41" s="48"/>
      <c r="I41" s="56" t="str">
        <f>IF(G41=0,"",IF(H41=0,"",SUM(G41:H41)))</f>
        <v/>
      </c>
      <c r="J41" s="52" t="str">
        <f>IF(OR(B41="",D41="",F41=""),"",10^(0.722762521*LOG10(D41/193.609)^2)*I41*(IF(ABS(1900-YEAR((F41+1)-B41))&lt;29,0,(LOOKUP((YEAR(F41)-YEAR(B41)), 'Meltzer-Faber'!A3:A84,'Meltzer-Faber'!B3:B84)))))</f>
        <v/>
      </c>
    </row>
    <row r="42" spans="2:10" ht="15.75" customHeight="1" x14ac:dyDescent="0.2">
      <c r="B42" s="32"/>
      <c r="C42" s="47"/>
      <c r="D42" s="58"/>
      <c r="E42" s="47"/>
      <c r="F42" s="32"/>
      <c r="G42" s="48"/>
      <c r="H42" s="48"/>
      <c r="I42" s="56" t="str">
        <f t="shared" ref="I42:I43" si="3">IF(G42=0,"",IF(H42=0,"",SUM(G42:H42)))</f>
        <v/>
      </c>
      <c r="J42" s="52" t="str">
        <f>IF(OR(B42="",D42="",F42=""),"",10^(0.722762521*LOG10(D42/193.609)^2)*I42*(IF(ABS(1900-YEAR((F42+1)-B42))&lt;29,0,(LOOKUP((YEAR(F42)-YEAR(B42)), 'Meltzer-Faber'!A3:A85,'Meltzer-Faber'!B3:B85)))))</f>
        <v/>
      </c>
    </row>
    <row r="43" spans="2:10" ht="15.75" customHeight="1" x14ac:dyDescent="0.2">
      <c r="B43" s="32"/>
      <c r="C43" s="33"/>
      <c r="D43" s="58"/>
      <c r="E43" s="33"/>
      <c r="F43" s="32"/>
      <c r="G43" s="48"/>
      <c r="H43" s="48"/>
      <c r="I43" s="56" t="str">
        <f t="shared" si="3"/>
        <v/>
      </c>
      <c r="J43" s="52" t="str">
        <f>IF(OR(B43="",D43="",F43=""),"",10^(0.722762521*LOG10(D43/193.609)^2)*I43*(IF(ABS(1900-YEAR((F43+1)-B43))&lt;29,0,(LOOKUP((YEAR(F43)-YEAR(B43)), 'Meltzer-Faber'!A3:A86,'Meltzer-Faber'!B3:B86)))))</f>
        <v/>
      </c>
    </row>
    <row r="44" spans="2:10" ht="15.75" customHeight="1" x14ac:dyDescent="0.2">
      <c r="B44" s="49"/>
      <c r="C44" s="49"/>
      <c r="D44" s="49"/>
      <c r="E44" s="49"/>
      <c r="F44" s="49"/>
      <c r="G44" s="49"/>
      <c r="H44" s="50"/>
      <c r="I44" s="51" t="s">
        <v>27</v>
      </c>
      <c r="J44" s="53" t="str">
        <f>IF(SUM(J41:J43)&gt;0,SUM(J41:J43),"")</f>
        <v/>
      </c>
    </row>
    <row r="46" spans="2:10" s="4" customFormat="1" ht="21.75" customHeight="1" x14ac:dyDescent="0.15">
      <c r="B46"/>
      <c r="C46"/>
      <c r="D46"/>
      <c r="E46"/>
      <c r="F46"/>
      <c r="G46"/>
      <c r="H46"/>
      <c r="I46"/>
      <c r="J46"/>
    </row>
    <row r="47" spans="2:10" ht="27" customHeight="1" x14ac:dyDescent="0.15">
      <c r="B47" s="80"/>
      <c r="C47" s="81"/>
      <c r="D47" s="81"/>
      <c r="E47" s="81"/>
      <c r="F47" s="81"/>
      <c r="G47" s="81"/>
      <c r="H47" s="81"/>
      <c r="I47" s="81"/>
      <c r="J47" s="81"/>
    </row>
    <row r="48" spans="2:10" x14ac:dyDescent="0.15">
      <c r="G48" s="15"/>
      <c r="H48" s="15"/>
      <c r="I48" s="15"/>
    </row>
    <row r="49" spans="7:9" x14ac:dyDescent="0.15">
      <c r="G49" s="15"/>
      <c r="H49" s="15"/>
      <c r="I49" s="15"/>
    </row>
    <row r="50" spans="7:9" x14ac:dyDescent="0.15">
      <c r="G50" s="15"/>
      <c r="H50" s="15"/>
      <c r="I50" s="15"/>
    </row>
    <row r="51" spans="7:9" x14ac:dyDescent="0.15">
      <c r="G51" s="15"/>
      <c r="H51" s="15"/>
      <c r="I51" s="15"/>
    </row>
    <row r="52" spans="7:9" x14ac:dyDescent="0.15">
      <c r="G52" s="15"/>
      <c r="H52" s="15"/>
      <c r="I52" s="15"/>
    </row>
  </sheetData>
  <mergeCells count="7">
    <mergeCell ref="B47:J47"/>
    <mergeCell ref="B2:J2"/>
    <mergeCell ref="B3:J3"/>
    <mergeCell ref="B4:J4"/>
    <mergeCell ref="E5:H5"/>
    <mergeCell ref="B6:J6"/>
    <mergeCell ref="H8:J8"/>
  </mergeCells>
  <pageMargins left="0.78740157499999996" right="0.78740157499999996" top="0.984251969" bottom="0.984251969" header="0.5" footer="0.5"/>
  <pageSetup paperSize="9" scale="87" orientation="portrait" horizontalDpi="4294967295" verticalDpi="429496729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M52"/>
  <sheetViews>
    <sheetView showGridLines="0" showRowColHeaders="0" tabSelected="1" workbookViewId="0">
      <pane ySplit="16" topLeftCell="A24" activePane="bottomLeft" state="frozen"/>
      <selection pane="bottomLeft" activeCell="Q10" sqref="Q1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39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60"/>
      <c r="E7" s="60" t="s">
        <v>49</v>
      </c>
      <c r="F7" s="60"/>
      <c r="G7" s="60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J23</f>
        <v/>
      </c>
    </row>
    <row r="12" spans="2:10" ht="16" x14ac:dyDescent="0.2">
      <c r="H12" s="19"/>
      <c r="I12" s="24" t="s">
        <v>7</v>
      </c>
      <c r="J12" s="25" t="str">
        <f>J30</f>
        <v/>
      </c>
    </row>
    <row r="13" spans="2:10" ht="16" x14ac:dyDescent="0.2">
      <c r="H13" s="19"/>
      <c r="I13" s="24" t="s">
        <v>8</v>
      </c>
      <c r="J13" s="25" t="str">
        <f>J37</f>
        <v/>
      </c>
    </row>
    <row r="14" spans="2:10" ht="16" x14ac:dyDescent="0.2">
      <c r="H14" s="26"/>
      <c r="I14" s="27" t="s">
        <v>9</v>
      </c>
      <c r="J14" s="28" t="str">
        <f>J44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0" ht="16" x14ac:dyDescent="0.2">
      <c r="B18" s="20" t="s">
        <v>11</v>
      </c>
      <c r="C18" s="1"/>
    </row>
    <row r="19" spans="2:10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0" ht="16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IF(OR(B20="",D20="",F20=""),"",10^(0.787004341*LOG10(D20/153.757)^2)*I20*(IF(ABS(1900-YEAR((F20+1)-B20))&lt;29,0,(LOOKUP((YEAR(F20)-YEAR(B20)), 'Meltzer-Faber'!A3:A63,'Meltzer-Faber'!C3:C63)))))</f>
        <v/>
      </c>
    </row>
    <row r="21" spans="2:10" ht="16" x14ac:dyDescent="0.2">
      <c r="B21" s="74"/>
      <c r="C21" s="75"/>
      <c r="D21" s="76"/>
      <c r="E21" s="75"/>
      <c r="F21" s="74"/>
      <c r="G21" s="77"/>
      <c r="H21" s="77"/>
      <c r="I21" s="56" t="str">
        <f t="shared" ref="I21:I22" si="0">IF(G21=0,"",IF(H21=0,"",SUM(G21:H21)))</f>
        <v/>
      </c>
      <c r="J21" s="52" t="str">
        <f>IF(OR(B21="",D21="",F21=""),"",10^(0.787004341*LOG10(D21/153.757)^2)*I21*(IF(ABS(1900-YEAR((F21+1)-B21))&lt;29,0,(LOOKUP((YEAR(F21)-YEAR(B21)), 'Meltzer-Faber'!A4:A64,'Meltzer-Faber'!C4:C64)))))</f>
        <v/>
      </c>
    </row>
    <row r="22" spans="2:10" ht="16" x14ac:dyDescent="0.2">
      <c r="B22" s="74"/>
      <c r="C22" s="75"/>
      <c r="D22" s="76"/>
      <c r="E22" s="75"/>
      <c r="F22" s="74"/>
      <c r="G22" s="77"/>
      <c r="H22" s="77"/>
      <c r="I22" s="56" t="str">
        <f t="shared" si="0"/>
        <v/>
      </c>
      <c r="J22" s="52" t="str">
        <f>IF(OR(B22="",D22="",F22=""),"",10^(0.787004341*LOG10(D22/153.757)^2)*I22*(IF(ABS(1900-YEAR((F22+1)-B22))&lt;29,0,(LOOKUP((YEAR(F22)-YEAR(B22)), 'Meltzer-Faber'!A5:A65,'Meltzer-Faber'!C5:C65)))))</f>
        <v/>
      </c>
    </row>
    <row r="23" spans="2:10" ht="16" x14ac:dyDescent="0.2">
      <c r="B23" s="34"/>
      <c r="C23" s="35"/>
      <c r="D23" s="36"/>
      <c r="E23" s="35"/>
      <c r="F23" s="34"/>
      <c r="G23" s="36"/>
      <c r="H23" s="37"/>
      <c r="I23" s="38" t="s">
        <v>21</v>
      </c>
      <c r="J23" s="53" t="str">
        <f>IF(SUM(J20:J22)&gt;0,SUM(J20:J22),"")</f>
        <v/>
      </c>
    </row>
    <row r="24" spans="2:10" x14ac:dyDescent="0.15">
      <c r="B24" s="5"/>
      <c r="C24" s="6"/>
      <c r="D24" s="7"/>
      <c r="E24" s="6"/>
      <c r="F24" s="5"/>
      <c r="G24" s="7"/>
      <c r="H24" s="7"/>
      <c r="I24" s="7"/>
      <c r="J24" s="3"/>
    </row>
    <row r="25" spans="2:10" ht="16" x14ac:dyDescent="0.2">
      <c r="B25" s="54" t="s">
        <v>22</v>
      </c>
      <c r="C25" s="8"/>
      <c r="D25" s="7"/>
      <c r="E25" s="6"/>
      <c r="F25" s="5"/>
      <c r="G25" s="7"/>
      <c r="H25" s="7"/>
      <c r="I25" s="7"/>
      <c r="J25" s="3"/>
    </row>
    <row r="26" spans="2:10" ht="15" x14ac:dyDescent="0.15">
      <c r="B26" s="42" t="s">
        <v>12</v>
      </c>
      <c r="C26" s="43" t="s">
        <v>13</v>
      </c>
      <c r="D26" s="44" t="s">
        <v>14</v>
      </c>
      <c r="E26" s="43" t="s">
        <v>15</v>
      </c>
      <c r="F26" s="45" t="s">
        <v>16</v>
      </c>
      <c r="G26" s="44" t="s">
        <v>17</v>
      </c>
      <c r="H26" s="44" t="s">
        <v>18</v>
      </c>
      <c r="I26" s="44" t="s">
        <v>19</v>
      </c>
      <c r="J26" s="46" t="s">
        <v>20</v>
      </c>
    </row>
    <row r="27" spans="2:10" ht="15.75" customHeight="1" x14ac:dyDescent="0.2">
      <c r="B27" s="32"/>
      <c r="C27" s="47"/>
      <c r="D27" s="58"/>
      <c r="E27" s="47"/>
      <c r="F27" s="32"/>
      <c r="G27" s="48"/>
      <c r="H27" s="48"/>
      <c r="I27" s="56" t="str">
        <f>IF(G27=0,"",IF(H27=0,"",SUM(G27:H27)))</f>
        <v/>
      </c>
      <c r="J27" s="52" t="str">
        <f>IF(OR(B27="",D27="",F27=""),"",10^(0.787004341*LOG10(D27/153.757)^2)*I27*(IF(ABS(1900-YEAR((F27+1)-B27))&lt;29,0,(LOOKUP((YEAR(F27)-YEAR(B27)), 'Meltzer-Faber'!A3:A70,'Meltzer-Faber'!C3:C70)))))</f>
        <v/>
      </c>
    </row>
    <row r="28" spans="2:10" s="4" customFormat="1" ht="15.75" customHeight="1" x14ac:dyDescent="0.2">
      <c r="B28" s="32"/>
      <c r="C28" s="33"/>
      <c r="D28" s="58"/>
      <c r="E28" s="33"/>
      <c r="F28" s="32"/>
      <c r="G28" s="48"/>
      <c r="H28" s="48"/>
      <c r="I28" s="56" t="str">
        <f t="shared" ref="I28:I29" si="1">IF(G28=0,"",IF(H28=0,"",SUM(G28:H28)))</f>
        <v/>
      </c>
      <c r="J28" s="52" t="str">
        <f>IF(OR(B28="",D28="",F28=""),"",10^(0.787004341*LOG10(D28/153.757)^2)*I28*(IF(ABS(1900-YEAR((F28+1)-B28))&lt;29,0,(LOOKUP((YEAR(F28)-YEAR(B28)), 'Meltzer-Faber'!A3:A71,'Meltzer-Faber'!C3:C71)))))</f>
        <v/>
      </c>
    </row>
    <row r="29" spans="2:10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si="1"/>
        <v/>
      </c>
      <c r="J29" s="52" t="str">
        <f>IF(OR(B29="",D29="",F29=""),"",10^(0.787004341*LOG10(D29/153.757)^2)*I29*(IF(ABS(1900-YEAR((F29+1)-B29))&lt;29,0,(LOOKUP((YEAR(F29)-YEAR(B29)), 'Meltzer-Faber'!A3:A72,'Meltzer-Faber'!C3:C72)))))</f>
        <v/>
      </c>
    </row>
    <row r="30" spans="2:10" ht="15.75" customHeight="1" x14ac:dyDescent="0.2">
      <c r="B30" s="34"/>
      <c r="C30" s="35"/>
      <c r="D30" s="36"/>
      <c r="E30" s="35"/>
      <c r="F30" s="34"/>
      <c r="G30" s="36"/>
      <c r="H30" s="37"/>
      <c r="I30" s="38" t="s">
        <v>23</v>
      </c>
      <c r="J30" s="53" t="str">
        <f>IF(SUM(J27:J29)&gt;0,SUM(J27:J29),"")</f>
        <v/>
      </c>
    </row>
    <row r="31" spans="2:10" x14ac:dyDescent="0.15">
      <c r="B31" s="5"/>
      <c r="C31" s="6"/>
      <c r="D31" s="7"/>
      <c r="E31" s="6"/>
      <c r="F31" s="5"/>
      <c r="G31" s="7"/>
      <c r="H31" s="7"/>
      <c r="I31" s="7"/>
      <c r="J31" s="3"/>
    </row>
    <row r="32" spans="2:10" ht="16" x14ac:dyDescent="0.2">
      <c r="B32" s="54" t="s">
        <v>24</v>
      </c>
      <c r="C32" s="8"/>
      <c r="D32" s="7"/>
      <c r="E32" s="6"/>
      <c r="F32" s="5"/>
      <c r="G32" s="7"/>
      <c r="H32" s="7"/>
      <c r="I32" s="7"/>
      <c r="J32" s="3"/>
    </row>
    <row r="33" spans="2:13" ht="15" x14ac:dyDescent="0.15">
      <c r="B33" s="42" t="s">
        <v>12</v>
      </c>
      <c r="C33" s="43" t="s">
        <v>13</v>
      </c>
      <c r="D33" s="44" t="s">
        <v>14</v>
      </c>
      <c r="E33" s="43" t="s">
        <v>15</v>
      </c>
      <c r="F33" s="45" t="s">
        <v>16</v>
      </c>
      <c r="G33" s="44" t="s">
        <v>17</v>
      </c>
      <c r="H33" s="44" t="s">
        <v>18</v>
      </c>
      <c r="I33" s="44" t="s">
        <v>19</v>
      </c>
      <c r="J33" s="46" t="s">
        <v>20</v>
      </c>
    </row>
    <row r="34" spans="2:13" ht="15.75" customHeight="1" x14ac:dyDescent="0.2">
      <c r="B34" s="32"/>
      <c r="C34" s="47"/>
      <c r="D34" s="58"/>
      <c r="E34" s="47"/>
      <c r="F34" s="32"/>
      <c r="G34" s="48"/>
      <c r="H34" s="48"/>
      <c r="I34" s="56" t="str">
        <f>IF(G34=0,"",IF(H34=0,"",SUM(G34:H34)))</f>
        <v/>
      </c>
      <c r="J34" s="52" t="str">
        <f>IF(OR(B34="",D34="",F34=""),"",10^(0.787004341*LOG10(D34/153.757)^2)*I34*(IF(ABS(1900-YEAR((F34+1)-B34))&lt;29,0,(LOOKUP((YEAR(F34)-YEAR(B34)), 'Meltzer-Faber'!A3:A77,'Meltzer-Faber'!C3:C77)))))</f>
        <v/>
      </c>
      <c r="M34" s="52"/>
    </row>
    <row r="35" spans="2:13" ht="15.75" customHeight="1" x14ac:dyDescent="0.2">
      <c r="B35" s="32"/>
      <c r="C35" s="47"/>
      <c r="D35" s="58"/>
      <c r="E35" s="47"/>
      <c r="F35" s="32"/>
      <c r="G35" s="48"/>
      <c r="H35" s="48"/>
      <c r="I35" s="56" t="str">
        <f t="shared" ref="I35:I36" si="2">IF(G35=0,"",IF(H35=0,"",SUM(G35:H35)))</f>
        <v/>
      </c>
      <c r="J35" s="52" t="str">
        <f>IF(OR(B35="",D35="",F35=""),"",10^(0.787004341*LOG10(D35/153.757)^2)*I35*(IF(ABS(1900-YEAR((F35+1)-B35))&lt;29,0,(LOOKUP((YEAR(F35)-YEAR(B35)), 'Meltzer-Faber'!A3:A78,'Meltzer-Faber'!C3:C78)))))</f>
        <v/>
      </c>
    </row>
    <row r="36" spans="2:13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si="2"/>
        <v/>
      </c>
      <c r="J36" s="52" t="str">
        <f>IF(OR(B36="",D36="",F36=""),"",10^(0.787004341*LOG10(D36/153.757)^2)*I36*(IF(ABS(1900-YEAR((F36+1)-B36))&lt;29,0,(LOOKUP((YEAR(F36)-YEAR(B36)), 'Meltzer-Faber'!A3:A79,'Meltzer-Faber'!C3:C79)))))</f>
        <v/>
      </c>
    </row>
    <row r="37" spans="2:13" s="4" customFormat="1" ht="15.75" customHeight="1" x14ac:dyDescent="0.2">
      <c r="B37" s="34"/>
      <c r="C37" s="35"/>
      <c r="D37" s="36"/>
      <c r="E37" s="35"/>
      <c r="F37" s="35"/>
      <c r="G37" s="36"/>
      <c r="H37" s="37"/>
      <c r="I37" s="38" t="s">
        <v>25</v>
      </c>
      <c r="J37" s="53" t="str">
        <f>IF(SUM(J34:J36)&gt;0,SUM(J34:J36),"")</f>
        <v/>
      </c>
    </row>
    <row r="38" spans="2:13" x14ac:dyDescent="0.15">
      <c r="B38" s="5"/>
      <c r="C38" s="6"/>
      <c r="D38" s="7"/>
      <c r="E38" s="6"/>
      <c r="F38" s="6"/>
      <c r="G38" s="15"/>
      <c r="H38" s="15"/>
      <c r="I38" s="15"/>
      <c r="J38" s="3"/>
    </row>
    <row r="39" spans="2:13" ht="14" x14ac:dyDescent="0.15">
      <c r="B39" s="39" t="s">
        <v>26</v>
      </c>
      <c r="C39" s="8"/>
      <c r="D39" s="7"/>
      <c r="E39" s="6"/>
      <c r="F39" s="6"/>
      <c r="G39" s="15"/>
      <c r="H39" s="15"/>
      <c r="I39" s="15"/>
      <c r="J39" s="3"/>
    </row>
    <row r="40" spans="2:13" ht="15" x14ac:dyDescent="0.15">
      <c r="B40" s="42" t="s">
        <v>12</v>
      </c>
      <c r="C40" s="43" t="s">
        <v>13</v>
      </c>
      <c r="D40" s="44" t="s">
        <v>14</v>
      </c>
      <c r="E40" s="43" t="s">
        <v>15</v>
      </c>
      <c r="F40" s="43" t="s">
        <v>16</v>
      </c>
      <c r="G40" s="55" t="s">
        <v>17</v>
      </c>
      <c r="H40" s="55" t="s">
        <v>18</v>
      </c>
      <c r="I40" s="55" t="s">
        <v>19</v>
      </c>
      <c r="J40" s="46" t="s">
        <v>20</v>
      </c>
    </row>
    <row r="41" spans="2:13" ht="15.75" customHeight="1" x14ac:dyDescent="0.2">
      <c r="B41" s="32"/>
      <c r="C41" s="47"/>
      <c r="D41" s="58"/>
      <c r="E41" s="47"/>
      <c r="F41" s="32"/>
      <c r="G41" s="48"/>
      <c r="H41" s="48"/>
      <c r="I41" s="56" t="str">
        <f>IF(G41=0,"",IF(H41=0,"",SUM(G41:H41)))</f>
        <v/>
      </c>
      <c r="J41" s="52" t="str">
        <f>IF(OR(B41="",D41="",F41=""),"",10^(0.787004341*LOG10(D41/153.757)^2)*I41*(IF(ABS(1900-YEAR((F41+1)-B41))&lt;29,0,(LOOKUP((YEAR(F41)-YEAR(B41)), 'Meltzer-Faber'!A3:A84,'Meltzer-Faber'!C3:C84)))))</f>
        <v/>
      </c>
    </row>
    <row r="42" spans="2:13" ht="15.75" customHeight="1" x14ac:dyDescent="0.2">
      <c r="B42" s="32"/>
      <c r="C42" s="47"/>
      <c r="D42" s="58"/>
      <c r="E42" s="47"/>
      <c r="F42" s="32"/>
      <c r="G42" s="48"/>
      <c r="H42" s="48"/>
      <c r="I42" s="56" t="str">
        <f t="shared" ref="I42:I43" si="3">IF(G42=0,"",IF(H42=0,"",SUM(G42:H42)))</f>
        <v/>
      </c>
      <c r="J42" s="52" t="str">
        <f>IF(OR(B42="",D42="",F42=""),"",10^(0.787004341*LOG10(D42/153.757)^2)*I42*(IF(ABS(1900-YEAR((F42+1)-B42))&lt;29,0,(LOOKUP((YEAR(F42)-YEAR(B42)), 'Meltzer-Faber'!A3:A85,'Meltzer-Faber'!C3:C85)))))</f>
        <v/>
      </c>
    </row>
    <row r="43" spans="2:13" ht="15.75" customHeight="1" x14ac:dyDescent="0.2">
      <c r="B43" s="32"/>
      <c r="C43" s="33"/>
      <c r="D43" s="58"/>
      <c r="E43" s="33"/>
      <c r="F43" s="32"/>
      <c r="G43" s="48"/>
      <c r="H43" s="48"/>
      <c r="I43" s="56" t="str">
        <f t="shared" si="3"/>
        <v/>
      </c>
      <c r="J43" s="52" t="str">
        <f>IF(OR(B43="",D43="",F43=""),"",10^(0.787004341*LOG10(D43/153.757)^2)*I43*(IF(ABS(1900-YEAR((F43+1)-B43))&lt;29,0,(LOOKUP((YEAR(F43)-YEAR(B43)), 'Meltzer-Faber'!A3:A86,'Meltzer-Faber'!C3:C86)))))</f>
        <v/>
      </c>
      <c r="M43" s="59" t="s">
        <v>37</v>
      </c>
    </row>
    <row r="44" spans="2:13" ht="15.75" customHeight="1" x14ac:dyDescent="0.2">
      <c r="B44" s="49"/>
      <c r="C44" s="49"/>
      <c r="D44" s="49"/>
      <c r="E44" s="49"/>
      <c r="F44" s="49"/>
      <c r="G44" s="49"/>
      <c r="H44" s="50"/>
      <c r="I44" s="51" t="s">
        <v>27</v>
      </c>
      <c r="J44" s="53" t="str">
        <f>IF(SUM(J41:J43)&gt;0,SUM(J41:J43),"")</f>
        <v/>
      </c>
    </row>
    <row r="46" spans="2:13" s="4" customFormat="1" ht="21.75" customHeight="1" x14ac:dyDescent="0.15">
      <c r="B46"/>
      <c r="C46"/>
      <c r="D46"/>
      <c r="E46"/>
      <c r="F46"/>
      <c r="G46"/>
      <c r="H46"/>
      <c r="I46"/>
      <c r="J46"/>
    </row>
    <row r="47" spans="2:13" ht="27" customHeight="1" x14ac:dyDescent="0.15">
      <c r="B47" s="80"/>
      <c r="C47" s="81"/>
      <c r="D47" s="81"/>
      <c r="E47" s="81"/>
      <c r="F47" s="81"/>
      <c r="G47" s="81"/>
      <c r="H47" s="81"/>
      <c r="I47" s="81"/>
      <c r="J47" s="81"/>
    </row>
    <row r="48" spans="2:13" x14ac:dyDescent="0.15">
      <c r="G48" s="15"/>
      <c r="H48" s="15"/>
      <c r="I48" s="15"/>
    </row>
    <row r="49" spans="7:9" x14ac:dyDescent="0.15">
      <c r="G49" s="15"/>
      <c r="H49" s="15"/>
      <c r="I49" s="15"/>
    </row>
    <row r="50" spans="7:9" x14ac:dyDescent="0.15">
      <c r="G50" s="15"/>
      <c r="H50" s="15"/>
      <c r="I50" s="15"/>
    </row>
    <row r="51" spans="7:9" x14ac:dyDescent="0.15">
      <c r="G51" s="15"/>
      <c r="H51" s="15"/>
      <c r="I51" s="15"/>
    </row>
    <row r="52" spans="7:9" x14ac:dyDescent="0.15">
      <c r="G52" s="15"/>
      <c r="H52" s="15"/>
      <c r="I52" s="15"/>
    </row>
  </sheetData>
  <mergeCells count="7">
    <mergeCell ref="B47:J47"/>
    <mergeCell ref="B2:J2"/>
    <mergeCell ref="B3:J3"/>
    <mergeCell ref="B4:J4"/>
    <mergeCell ref="E5:H5"/>
    <mergeCell ref="B6:J6"/>
    <mergeCell ref="H8:J8"/>
  </mergeCells>
  <pageMargins left="0.78740157499999996" right="0.78740157499999996" top="0.984251969" bottom="0.984251969" header="0.5" footer="0.5"/>
  <pageSetup paperSize="9" scale="91" orientation="portrait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50B1-638C-DE4D-948D-55B539EE1FFE}">
  <sheetPr>
    <pageSetUpPr fitToPage="1"/>
  </sheetPr>
  <dimension ref="B2:M30"/>
  <sheetViews>
    <sheetView showGridLines="0" showRowColHeaders="0" workbookViewId="0">
      <pane ySplit="13" topLeftCell="A14" activePane="bottomLeft" state="frozen"/>
      <selection pane="bottomLeft" activeCell="J20" sqref="J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54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60"/>
      <c r="E7" s="60" t="s">
        <v>49</v>
      </c>
      <c r="F7" s="60"/>
      <c r="G7" s="60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J21</f>
        <v/>
      </c>
    </row>
    <row r="12" spans="2:10" ht="16" x14ac:dyDescent="0.2">
      <c r="H12" s="19"/>
      <c r="I12" s="24" t="s">
        <v>10</v>
      </c>
      <c r="J12" s="25" t="str">
        <f>IF(SUM(J11:J11)&gt;0,SUM(J11:J11),"")</f>
        <v/>
      </c>
    </row>
    <row r="13" spans="2:10" ht="16" x14ac:dyDescent="0.2">
      <c r="G13" s="19"/>
      <c r="H13" s="24"/>
      <c r="I13" s="25"/>
    </row>
    <row r="15" spans="2:10" ht="16" x14ac:dyDescent="0.2">
      <c r="B15" s="20" t="s">
        <v>53</v>
      </c>
      <c r="C15" s="1"/>
    </row>
    <row r="16" spans="2:10" s="4" customFormat="1" ht="21.75" customHeight="1" x14ac:dyDescent="0.15">
      <c r="B16" s="30" t="s">
        <v>12</v>
      </c>
      <c r="C16" s="31" t="s">
        <v>13</v>
      </c>
      <c r="D16" s="31" t="s">
        <v>14</v>
      </c>
      <c r="E16" s="31" t="s">
        <v>15</v>
      </c>
      <c r="F16" s="31" t="s">
        <v>16</v>
      </c>
      <c r="G16" s="31" t="s">
        <v>17</v>
      </c>
      <c r="H16" s="31" t="s">
        <v>18</v>
      </c>
      <c r="I16" s="31" t="s">
        <v>19</v>
      </c>
      <c r="J16" s="31" t="s">
        <v>20</v>
      </c>
    </row>
    <row r="17" spans="2:13" ht="16" x14ac:dyDescent="0.2">
      <c r="B17" s="74"/>
      <c r="C17" s="75"/>
      <c r="D17" s="76"/>
      <c r="E17" s="75"/>
      <c r="F17" s="74"/>
      <c r="G17" s="77"/>
      <c r="H17" s="77"/>
      <c r="I17" s="56" t="str">
        <f>IF(G17=0,"",IF(H17=0,"",SUM(G17:H17)))</f>
        <v/>
      </c>
      <c r="J17" s="52" t="str">
        <f>IF(I17="","",IF(D17="",0,IF(D17&gt;153.757,I17,IF(D17&lt;28,10^(0.787004341*LOG10(28/153.757)^2)*I17,10^(0.787004341*LOG10(D17/153.757)^2)*I17))))</f>
        <v/>
      </c>
    </row>
    <row r="18" spans="2:13" ht="16" x14ac:dyDescent="0.2">
      <c r="B18" s="74"/>
      <c r="C18" s="75"/>
      <c r="D18" s="76"/>
      <c r="E18" s="75"/>
      <c r="F18" s="74"/>
      <c r="G18" s="77"/>
      <c r="H18" s="77"/>
      <c r="I18" s="56" t="str">
        <f t="shared" ref="I18" si="0">IF(G18=0,"",IF(H18=0,"",SUM(G18:H18)))</f>
        <v/>
      </c>
      <c r="J18" s="52" t="str">
        <f>IF(I18="","",IF(D18="",0,IF(D18&gt;153.757,I18,IF(D18&lt;28,10^(0.787004341*LOG10(28/153.757)^2)*I18,10^(0.787004341*LOG10(D18/153.757)^2)*I18))))</f>
        <v/>
      </c>
    </row>
    <row r="19" spans="2:13" ht="15.75" customHeight="1" x14ac:dyDescent="0.2">
      <c r="B19" s="32"/>
      <c r="C19" s="33"/>
      <c r="D19" s="58"/>
      <c r="E19" s="33"/>
      <c r="F19" s="32"/>
      <c r="G19" s="48"/>
      <c r="H19" s="48"/>
      <c r="I19" s="56" t="str">
        <f>IF(G19=0,"",IF(H19=0,"",SUM(G19:H19)))</f>
        <v/>
      </c>
      <c r="J19" s="52" t="str">
        <f>IF(I19="","",IF(D19="",0,IF(D19&gt;193.609,I19,IF(D19&lt;32,10^(0.722762521*LOG10(32/193.609)^2)*I19,10^(0.722762521*LOG10(D19/193.609)^2)*I19))))</f>
        <v/>
      </c>
    </row>
    <row r="20" spans="2:13" s="4" customFormat="1" ht="15.75" customHeight="1" x14ac:dyDescent="0.2">
      <c r="B20" s="32"/>
      <c r="C20" s="33"/>
      <c r="D20" s="58"/>
      <c r="E20" s="33"/>
      <c r="F20" s="32"/>
      <c r="G20" s="48"/>
      <c r="H20" s="48"/>
      <c r="I20" s="56" t="str">
        <f t="shared" ref="I20" si="1">IF(G20=0,"",IF(H20=0,"",SUM(G20:H20)))</f>
        <v/>
      </c>
      <c r="J20" s="52" t="str">
        <f>IF(I20="","",IF(D20="",0,IF(D20&gt;193.609,I20,IF(D20&lt;32,10^(0.722762521*LOG10(32/193.609)^2)*I20,10^(0.722762521*LOG10(D20/193.609)^2)*I20))))</f>
        <v/>
      </c>
    </row>
    <row r="21" spans="2:13" ht="16" x14ac:dyDescent="0.2">
      <c r="B21" s="34"/>
      <c r="C21" s="35"/>
      <c r="D21" s="36"/>
      <c r="E21" s="35"/>
      <c r="F21" s="34"/>
      <c r="G21" s="36"/>
      <c r="H21" s="37"/>
      <c r="I21" s="38" t="s">
        <v>21</v>
      </c>
      <c r="J21" s="53" t="str">
        <f>IF(SUM(J17:J20)&gt;0,SUM(J17:J20),"")</f>
        <v/>
      </c>
    </row>
    <row r="22" spans="2:13" x14ac:dyDescent="0.15">
      <c r="B22" s="5"/>
      <c r="C22" s="6"/>
      <c r="D22" s="7"/>
      <c r="E22" s="6"/>
      <c r="F22" s="5"/>
      <c r="G22" s="7"/>
      <c r="H22" s="7"/>
      <c r="I22" s="7"/>
      <c r="J22" s="3"/>
    </row>
    <row r="24" spans="2:13" s="4" customFormat="1" ht="21.75" customHeight="1" x14ac:dyDescent="0.15">
      <c r="B24"/>
      <c r="C24"/>
      <c r="D24"/>
      <c r="E24"/>
      <c r="F24"/>
      <c r="G24"/>
      <c r="H24"/>
      <c r="I24"/>
      <c r="J24"/>
    </row>
    <row r="25" spans="2:13" ht="27" customHeight="1" x14ac:dyDescent="0.15">
      <c r="B25" s="80"/>
      <c r="C25" s="81"/>
      <c r="D25" s="81"/>
      <c r="E25" s="81"/>
      <c r="F25" s="81"/>
      <c r="G25" s="81"/>
      <c r="H25" s="81"/>
      <c r="I25" s="81"/>
      <c r="J25" s="81"/>
      <c r="M25" t="s">
        <v>37</v>
      </c>
    </row>
    <row r="26" spans="2:13" x14ac:dyDescent="0.15">
      <c r="G26" s="15"/>
      <c r="H26" s="15"/>
      <c r="I26" s="15"/>
    </row>
    <row r="27" spans="2:13" x14ac:dyDescent="0.15">
      <c r="G27" s="15"/>
      <c r="H27" s="15"/>
      <c r="I27" s="15"/>
    </row>
    <row r="28" spans="2:13" x14ac:dyDescent="0.15">
      <c r="G28" s="15"/>
      <c r="H28" s="15"/>
      <c r="I28" s="15"/>
    </row>
    <row r="29" spans="2:13" x14ac:dyDescent="0.15">
      <c r="G29" s="15"/>
      <c r="H29" s="15"/>
      <c r="I29" s="15"/>
    </row>
    <row r="30" spans="2:13" x14ac:dyDescent="0.15">
      <c r="G30" s="15"/>
      <c r="H30" s="15"/>
      <c r="I30" s="15"/>
    </row>
  </sheetData>
  <mergeCells count="7">
    <mergeCell ref="B25:J25"/>
    <mergeCell ref="B2:J2"/>
    <mergeCell ref="B3:J3"/>
    <mergeCell ref="B4:J4"/>
    <mergeCell ref="E5:H5"/>
    <mergeCell ref="B6:J6"/>
    <mergeCell ref="H8:J8"/>
  </mergeCells>
  <pageMargins left="0.78740157499999996" right="0.78740157499999996" top="0.984251969" bottom="0.984251969" header="0.5" footer="0.5"/>
  <pageSetup paperSize="9" scale="91" orientation="portrait" horizontalDpi="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3"/>
  <sheetViews>
    <sheetView workbookViewId="0">
      <selection activeCell="G11" sqref="G11"/>
    </sheetView>
  </sheetViews>
  <sheetFormatPr baseColWidth="10" defaultColWidth="9.1640625" defaultRowHeight="13" x14ac:dyDescent="0.15"/>
  <cols>
    <col min="1" max="1" width="11.33203125" customWidth="1"/>
    <col min="2" max="2" width="11.6640625" style="14" customWidth="1"/>
    <col min="3" max="3" width="12.33203125" bestFit="1" customWidth="1"/>
  </cols>
  <sheetData>
    <row r="1" spans="1:3" x14ac:dyDescent="0.15">
      <c r="A1" s="89" t="s">
        <v>41</v>
      </c>
      <c r="B1" s="89"/>
      <c r="C1" s="89"/>
    </row>
    <row r="2" spans="1:3" x14ac:dyDescent="0.15">
      <c r="A2" s="59" t="s">
        <v>40</v>
      </c>
      <c r="B2" s="64" t="s">
        <v>42</v>
      </c>
      <c r="C2" t="s">
        <v>43</v>
      </c>
    </row>
    <row r="3" spans="1:3" x14ac:dyDescent="0.15">
      <c r="A3" s="65">
        <v>30</v>
      </c>
      <c r="B3" s="64">
        <v>1</v>
      </c>
      <c r="C3" s="64">
        <v>1</v>
      </c>
    </row>
    <row r="4" spans="1:3" x14ac:dyDescent="0.15">
      <c r="A4" s="65">
        <v>31</v>
      </c>
      <c r="B4" s="64">
        <v>1.016</v>
      </c>
      <c r="C4" s="64">
        <v>1.016</v>
      </c>
    </row>
    <row r="5" spans="1:3" x14ac:dyDescent="0.15">
      <c r="A5" s="65">
        <v>32</v>
      </c>
      <c r="B5" s="64">
        <v>1.0309999999999999</v>
      </c>
      <c r="C5" s="64">
        <v>1.0169999999999999</v>
      </c>
    </row>
    <row r="6" spans="1:3" x14ac:dyDescent="0.15">
      <c r="A6" s="65">
        <v>33</v>
      </c>
      <c r="B6" s="64">
        <v>1.046</v>
      </c>
      <c r="C6" s="64">
        <v>1.046</v>
      </c>
    </row>
    <row r="7" spans="1:3" x14ac:dyDescent="0.15">
      <c r="A7" s="65">
        <v>34</v>
      </c>
      <c r="B7" s="64">
        <v>1.0589999999999999</v>
      </c>
      <c r="C7" s="64">
        <v>1.0589999999999999</v>
      </c>
    </row>
    <row r="8" spans="1:3" x14ac:dyDescent="0.15">
      <c r="A8" s="65">
        <v>35</v>
      </c>
      <c r="B8" s="64">
        <v>1.0720000000000001</v>
      </c>
      <c r="C8" s="64">
        <v>1.0720000000000001</v>
      </c>
    </row>
    <row r="9" spans="1:3" x14ac:dyDescent="0.15">
      <c r="A9" s="65">
        <v>36</v>
      </c>
      <c r="B9" s="64">
        <v>1.083</v>
      </c>
      <c r="C9" s="64">
        <v>1.0840000000000001</v>
      </c>
    </row>
    <row r="10" spans="1:3" x14ac:dyDescent="0.15">
      <c r="A10" s="65">
        <v>37</v>
      </c>
      <c r="B10" s="64">
        <v>1.0960000000000001</v>
      </c>
      <c r="C10" s="64">
        <v>1.097</v>
      </c>
    </row>
    <row r="11" spans="1:3" x14ac:dyDescent="0.15">
      <c r="A11" s="65">
        <v>38</v>
      </c>
      <c r="B11" s="64">
        <v>1.109</v>
      </c>
      <c r="C11" s="64">
        <v>1.1100000000000001</v>
      </c>
    </row>
    <row r="12" spans="1:3" x14ac:dyDescent="0.15">
      <c r="A12" s="65">
        <v>39</v>
      </c>
      <c r="B12" s="64">
        <v>1.1220000000000001</v>
      </c>
      <c r="C12" s="64">
        <v>1.1240000000000001</v>
      </c>
    </row>
    <row r="13" spans="1:3" x14ac:dyDescent="0.15">
      <c r="A13" s="65">
        <v>40</v>
      </c>
      <c r="B13" s="64">
        <v>1.135</v>
      </c>
      <c r="C13" s="64">
        <v>1.1379999999999999</v>
      </c>
    </row>
    <row r="14" spans="1:3" x14ac:dyDescent="0.15">
      <c r="A14" s="65">
        <v>41</v>
      </c>
      <c r="B14" s="64">
        <v>1.149</v>
      </c>
      <c r="C14" s="64">
        <v>1.153</v>
      </c>
    </row>
    <row r="15" spans="1:3" x14ac:dyDescent="0.15">
      <c r="A15" s="65">
        <v>42</v>
      </c>
      <c r="B15" s="64">
        <v>1.1619999999999999</v>
      </c>
      <c r="C15" s="64">
        <v>1.17</v>
      </c>
    </row>
    <row r="16" spans="1:3" x14ac:dyDescent="0.15">
      <c r="A16" s="65">
        <v>43</v>
      </c>
      <c r="B16" s="64">
        <v>1.1759999999999999</v>
      </c>
      <c r="C16" s="64">
        <v>1.1870000000000001</v>
      </c>
    </row>
    <row r="17" spans="1:3" x14ac:dyDescent="0.15">
      <c r="A17" s="65">
        <v>44</v>
      </c>
      <c r="B17" s="64">
        <v>1.1890000000000001</v>
      </c>
      <c r="C17" s="64">
        <v>1.2050000000000001</v>
      </c>
    </row>
    <row r="18" spans="1:3" x14ac:dyDescent="0.15">
      <c r="A18" s="65">
        <v>45</v>
      </c>
      <c r="B18" s="64">
        <v>1.2030000000000001</v>
      </c>
      <c r="C18" s="64">
        <v>1.2230000000000001</v>
      </c>
    </row>
    <row r="19" spans="1:3" x14ac:dyDescent="0.15">
      <c r="A19" s="65">
        <v>46</v>
      </c>
      <c r="B19" s="64">
        <v>1.218</v>
      </c>
      <c r="C19" s="64">
        <v>1.244</v>
      </c>
    </row>
    <row r="20" spans="1:3" x14ac:dyDescent="0.15">
      <c r="A20" s="65">
        <v>47</v>
      </c>
      <c r="B20" s="64">
        <v>1.2330000000000001</v>
      </c>
      <c r="C20" s="64">
        <v>1.2649999999999999</v>
      </c>
    </row>
    <row r="21" spans="1:3" x14ac:dyDescent="0.15">
      <c r="A21" s="65">
        <v>48</v>
      </c>
      <c r="B21" s="64">
        <v>1.248</v>
      </c>
      <c r="C21" s="64">
        <v>1.288</v>
      </c>
    </row>
    <row r="22" spans="1:3" x14ac:dyDescent="0.15">
      <c r="A22" s="65">
        <v>49</v>
      </c>
      <c r="B22" s="64">
        <v>1.2629999999999999</v>
      </c>
      <c r="C22" s="64">
        <v>1.3129999999999999</v>
      </c>
    </row>
    <row r="23" spans="1:3" x14ac:dyDescent="0.15">
      <c r="A23" s="65">
        <v>50</v>
      </c>
      <c r="B23" s="64">
        <v>1.2789999999999999</v>
      </c>
      <c r="C23" s="64">
        <v>1.34</v>
      </c>
    </row>
    <row r="24" spans="1:3" x14ac:dyDescent="0.15">
      <c r="A24" s="65">
        <v>51</v>
      </c>
      <c r="B24" s="64">
        <v>1.2969999999999999</v>
      </c>
      <c r="C24" s="64">
        <v>1.369</v>
      </c>
    </row>
    <row r="25" spans="1:3" x14ac:dyDescent="0.15">
      <c r="A25" s="65">
        <v>52</v>
      </c>
      <c r="B25" s="64">
        <v>1.3160000000000001</v>
      </c>
      <c r="C25" s="64">
        <v>1.401</v>
      </c>
    </row>
    <row r="26" spans="1:3" x14ac:dyDescent="0.15">
      <c r="A26" s="65">
        <v>53</v>
      </c>
      <c r="B26" s="64">
        <v>1.3380000000000001</v>
      </c>
      <c r="C26" s="64">
        <v>1.4350000000000001</v>
      </c>
    </row>
    <row r="27" spans="1:3" x14ac:dyDescent="0.15">
      <c r="A27" s="65">
        <v>54</v>
      </c>
      <c r="B27" s="64">
        <v>1.361</v>
      </c>
      <c r="C27" s="64">
        <v>1.47</v>
      </c>
    </row>
    <row r="28" spans="1:3" x14ac:dyDescent="0.15">
      <c r="A28" s="65">
        <v>55</v>
      </c>
      <c r="B28" s="64">
        <v>1.385</v>
      </c>
      <c r="C28" s="64">
        <v>1.5069999999999999</v>
      </c>
    </row>
    <row r="29" spans="1:3" ht="14" x14ac:dyDescent="0.15">
      <c r="A29" s="65">
        <v>56</v>
      </c>
      <c r="B29" s="64">
        <v>1.411</v>
      </c>
      <c r="C29" s="66">
        <v>1.5449999999999999</v>
      </c>
    </row>
    <row r="30" spans="1:3" ht="14" x14ac:dyDescent="0.15">
      <c r="A30" s="65">
        <v>57</v>
      </c>
      <c r="B30" s="64">
        <v>1.4370000000000001</v>
      </c>
      <c r="C30" s="67">
        <v>1.585</v>
      </c>
    </row>
    <row r="31" spans="1:3" ht="14" x14ac:dyDescent="0.15">
      <c r="A31" s="65">
        <v>58</v>
      </c>
      <c r="B31" s="64">
        <v>1.462</v>
      </c>
      <c r="C31" s="66">
        <v>1.625</v>
      </c>
    </row>
    <row r="32" spans="1:3" ht="14" x14ac:dyDescent="0.15">
      <c r="A32" s="65">
        <v>59</v>
      </c>
      <c r="B32" s="64">
        <v>1.488</v>
      </c>
      <c r="C32" s="67">
        <v>1.665</v>
      </c>
    </row>
    <row r="33" spans="1:3" ht="14" x14ac:dyDescent="0.15">
      <c r="A33" s="65">
        <v>60</v>
      </c>
      <c r="B33" s="64">
        <v>1.514</v>
      </c>
      <c r="C33" s="66">
        <v>1.7050000000000001</v>
      </c>
    </row>
    <row r="34" spans="1:3" ht="14" x14ac:dyDescent="0.15">
      <c r="A34" s="65">
        <v>61</v>
      </c>
      <c r="B34" s="64">
        <v>1.5409999999999999</v>
      </c>
      <c r="C34" s="67">
        <v>1.744</v>
      </c>
    </row>
    <row r="35" spans="1:3" ht="14" x14ac:dyDescent="0.15">
      <c r="A35" s="65">
        <v>62</v>
      </c>
      <c r="B35" s="64">
        <v>1.5680000000000001</v>
      </c>
      <c r="C35" s="66">
        <v>1.778</v>
      </c>
    </row>
    <row r="36" spans="1:3" ht="14" x14ac:dyDescent="0.15">
      <c r="A36" s="65">
        <v>63</v>
      </c>
      <c r="B36" s="64">
        <v>1.5980000000000001</v>
      </c>
      <c r="C36" s="67">
        <v>1.8080000000000001</v>
      </c>
    </row>
    <row r="37" spans="1:3" ht="14" x14ac:dyDescent="0.15">
      <c r="A37" s="65">
        <v>64</v>
      </c>
      <c r="B37" s="64">
        <v>1.629</v>
      </c>
      <c r="C37" s="66">
        <v>1.839</v>
      </c>
    </row>
    <row r="38" spans="1:3" ht="14" x14ac:dyDescent="0.15">
      <c r="A38" s="65">
        <v>65</v>
      </c>
      <c r="B38" s="64">
        <v>1.663</v>
      </c>
      <c r="C38" s="67">
        <v>1.873</v>
      </c>
    </row>
    <row r="39" spans="1:3" ht="14" x14ac:dyDescent="0.15">
      <c r="A39" s="65">
        <v>66</v>
      </c>
      <c r="B39" s="64">
        <v>1.6990000000000001</v>
      </c>
      <c r="C39" s="66">
        <v>1.909</v>
      </c>
    </row>
    <row r="40" spans="1:3" ht="14" x14ac:dyDescent="0.15">
      <c r="A40" s="65">
        <v>67</v>
      </c>
      <c r="B40" s="64">
        <v>1.738</v>
      </c>
      <c r="C40" s="67">
        <v>1.948</v>
      </c>
    </row>
    <row r="41" spans="1:3" ht="14" x14ac:dyDescent="0.15">
      <c r="A41" s="65">
        <v>68</v>
      </c>
      <c r="B41" s="64">
        <v>1.7789999999999999</v>
      </c>
      <c r="C41" s="66">
        <v>1.9890000000000001</v>
      </c>
    </row>
    <row r="42" spans="1:3" ht="14" x14ac:dyDescent="0.15">
      <c r="A42" s="65">
        <v>69</v>
      </c>
      <c r="B42" s="64">
        <v>1.823</v>
      </c>
      <c r="C42" s="67">
        <v>2.0329999999999999</v>
      </c>
    </row>
    <row r="43" spans="1:3" ht="14" x14ac:dyDescent="0.15">
      <c r="A43" s="65">
        <v>70</v>
      </c>
      <c r="B43" s="64">
        <v>1.867</v>
      </c>
      <c r="C43" s="66">
        <v>2.077</v>
      </c>
    </row>
    <row r="44" spans="1:3" ht="14" x14ac:dyDescent="0.15">
      <c r="A44" s="65">
        <v>71</v>
      </c>
      <c r="B44" s="64">
        <v>1.91</v>
      </c>
      <c r="C44" s="67">
        <v>2.12</v>
      </c>
    </row>
    <row r="45" spans="1:3" ht="14" x14ac:dyDescent="0.15">
      <c r="A45" s="65">
        <v>72</v>
      </c>
      <c r="B45" s="64">
        <v>1.9530000000000001</v>
      </c>
      <c r="C45" s="66">
        <v>2.1629999999999998</v>
      </c>
    </row>
    <row r="46" spans="1:3" ht="14" x14ac:dyDescent="0.15">
      <c r="A46" s="65">
        <v>73</v>
      </c>
      <c r="B46" s="64">
        <v>2.004</v>
      </c>
      <c r="C46" s="67">
        <v>2.214</v>
      </c>
    </row>
    <row r="47" spans="1:3" ht="14" x14ac:dyDescent="0.15">
      <c r="A47" s="65">
        <v>74</v>
      </c>
      <c r="B47" s="64">
        <v>2.06</v>
      </c>
      <c r="C47" s="66">
        <v>2.27</v>
      </c>
    </row>
    <row r="48" spans="1:3" ht="14" x14ac:dyDescent="0.15">
      <c r="A48" s="65">
        <v>75</v>
      </c>
      <c r="B48" s="64">
        <v>2.117</v>
      </c>
      <c r="C48" s="67">
        <v>2.327</v>
      </c>
    </row>
    <row r="49" spans="1:3" ht="14" x14ac:dyDescent="0.15">
      <c r="A49" s="65">
        <v>76</v>
      </c>
      <c r="B49" s="64">
        <v>2.181</v>
      </c>
      <c r="C49" s="66">
        <v>2.391</v>
      </c>
    </row>
    <row r="50" spans="1:3" ht="14" x14ac:dyDescent="0.15">
      <c r="A50" s="65">
        <v>77</v>
      </c>
      <c r="B50" s="64">
        <v>2.2549999999999999</v>
      </c>
      <c r="C50" s="67">
        <v>2.4649999999999999</v>
      </c>
    </row>
    <row r="51" spans="1:3" ht="14" x14ac:dyDescent="0.15">
      <c r="A51" s="65">
        <v>78</v>
      </c>
      <c r="B51" s="64">
        <v>2.3359999999999999</v>
      </c>
      <c r="C51" s="66">
        <v>2.5459999999999998</v>
      </c>
    </row>
    <row r="52" spans="1:3" ht="14" x14ac:dyDescent="0.15">
      <c r="A52" s="65">
        <v>79</v>
      </c>
      <c r="B52" s="64">
        <v>2.419</v>
      </c>
      <c r="C52" s="67">
        <v>2.629</v>
      </c>
    </row>
    <row r="53" spans="1:3" ht="14" x14ac:dyDescent="0.15">
      <c r="A53" s="65">
        <v>80</v>
      </c>
      <c r="B53" s="64">
        <v>2.504</v>
      </c>
      <c r="C53" s="66">
        <v>2.714</v>
      </c>
    </row>
    <row r="54" spans="1:3" ht="14" x14ac:dyDescent="0.15">
      <c r="A54" s="65">
        <v>81</v>
      </c>
      <c r="B54" s="64">
        <v>2.597</v>
      </c>
      <c r="C54" s="68"/>
    </row>
    <row r="55" spans="1:3" ht="14" x14ac:dyDescent="0.15">
      <c r="A55" s="65">
        <v>82</v>
      </c>
      <c r="B55" s="64">
        <v>2.702</v>
      </c>
      <c r="C55" s="68"/>
    </row>
    <row r="56" spans="1:3" ht="14" x14ac:dyDescent="0.15">
      <c r="A56" s="65">
        <v>83</v>
      </c>
      <c r="B56" s="64">
        <v>2.831</v>
      </c>
      <c r="C56" s="68"/>
    </row>
    <row r="57" spans="1:3" ht="14" x14ac:dyDescent="0.15">
      <c r="A57" s="65">
        <v>84</v>
      </c>
      <c r="B57" s="64">
        <v>2.9809999999999999</v>
      </c>
      <c r="C57" s="68"/>
    </row>
    <row r="58" spans="1:3" ht="14" x14ac:dyDescent="0.15">
      <c r="A58" s="65">
        <v>85</v>
      </c>
      <c r="B58" s="64">
        <v>3.153</v>
      </c>
      <c r="C58" s="68"/>
    </row>
    <row r="59" spans="1:3" ht="14" x14ac:dyDescent="0.15">
      <c r="A59" s="65">
        <v>86</v>
      </c>
      <c r="B59" s="64">
        <v>3.3519999999999999</v>
      </c>
      <c r="C59" s="68"/>
    </row>
    <row r="60" spans="1:3" ht="14" x14ac:dyDescent="0.15">
      <c r="A60" s="65">
        <v>87</v>
      </c>
      <c r="B60" s="64">
        <v>3.58</v>
      </c>
      <c r="C60" s="68"/>
    </row>
    <row r="61" spans="1:3" ht="14" x14ac:dyDescent="0.15">
      <c r="A61" s="65">
        <v>88</v>
      </c>
      <c r="B61" s="64">
        <v>3.8420000000000001</v>
      </c>
      <c r="C61" s="68"/>
    </row>
    <row r="62" spans="1:3" ht="14" x14ac:dyDescent="0.15">
      <c r="A62" s="65">
        <v>89</v>
      </c>
      <c r="B62" s="64">
        <v>4.1449999999999996</v>
      </c>
      <c r="C62" s="68"/>
    </row>
    <row r="63" spans="1:3" ht="14" x14ac:dyDescent="0.15">
      <c r="A63" s="65">
        <v>90</v>
      </c>
      <c r="B63" s="64">
        <v>4.4930000000000003</v>
      </c>
      <c r="C63" s="68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J51"/>
  <sheetViews>
    <sheetView showGridLines="0" showRowColHeaders="0" workbookViewId="0">
      <pane ySplit="16" topLeftCell="A17" activePane="bottomLeft" state="frozen"/>
      <selection pane="bottomLeft" activeCell="B20" sqref="B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28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59" t="s">
        <v>51</v>
      </c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C9" s="57"/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J32</f>
        <v/>
      </c>
    </row>
    <row r="13" spans="2:10" ht="16" x14ac:dyDescent="0.2">
      <c r="H13" s="19"/>
      <c r="I13" s="24" t="s">
        <v>8</v>
      </c>
      <c r="J13" s="25" t="str">
        <f>J40</f>
        <v/>
      </c>
    </row>
    <row r="14" spans="2:10" ht="16" x14ac:dyDescent="0.2">
      <c r="H14" s="26"/>
      <c r="I14" s="27" t="s">
        <v>9</v>
      </c>
      <c r="J14" s="28" t="str">
        <f>J48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7" spans="2:10" x14ac:dyDescent="0.15">
      <c r="H17" s="2"/>
      <c r="I17" s="3"/>
    </row>
    <row r="18" spans="2:10" ht="14" x14ac:dyDescent="0.15">
      <c r="B18" s="29" t="s">
        <v>11</v>
      </c>
      <c r="C18" s="1"/>
    </row>
    <row r="19" spans="2:10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0" ht="16" x14ac:dyDescent="0.2">
      <c r="B20" s="32"/>
      <c r="C20" s="33"/>
      <c r="D20" s="58"/>
      <c r="E20" s="33"/>
      <c r="F20" s="32"/>
      <c r="G20" s="48"/>
      <c r="H20" s="48"/>
      <c r="I20" s="56" t="str">
        <f>IF(G20=0,"",IF(H20=0,"",SUM(G20:H20)))</f>
        <v/>
      </c>
      <c r="J20" s="52" t="str">
        <f>IF(I20="","",IF(D20="",0,IF(D20&gt;193.609,I20,IF(D20&lt;32,10^(0.722762521*LOG10(32/193.609)^2)*I20,10^(0.722762521*LOG10(D20/193.609)^2)*I20))))</f>
        <v/>
      </c>
    </row>
    <row r="21" spans="2:10" ht="16" x14ac:dyDescent="0.2">
      <c r="B21" s="32"/>
      <c r="C21" s="33"/>
      <c r="D21" s="58"/>
      <c r="E21" s="33"/>
      <c r="F21" s="32"/>
      <c r="G21" s="48"/>
      <c r="H21" s="48"/>
      <c r="I21" s="56" t="str">
        <f>IF(G21=0,"",IF(H21=0,"",SUM(G21:H21)))</f>
        <v/>
      </c>
      <c r="J21" s="52" t="str">
        <f t="shared" ref="J21:J23" si="0">IF(I21="","",IF(D21="",0,IF(D21&gt;193.609,I21,IF(D21&lt;32,10^(0.722762521*LOG10(32/193.609)^2)*I21,10^(0.722762521*LOG10(D21/193.609)^2)*I21))))</f>
        <v/>
      </c>
    </row>
    <row r="22" spans="2:10" ht="16" x14ac:dyDescent="0.2">
      <c r="B22" s="32"/>
      <c r="C22" s="33"/>
      <c r="D22" s="58"/>
      <c r="E22" s="33"/>
      <c r="F22" s="32"/>
      <c r="G22" s="48"/>
      <c r="H22" s="48"/>
      <c r="I22" s="56" t="str">
        <f>IF(G22=0,"",IF(H22=0,"",SUM(G22:H22)))</f>
        <v/>
      </c>
      <c r="J22" s="52" t="str">
        <f t="shared" si="0"/>
        <v/>
      </c>
    </row>
    <row r="23" spans="2:10" ht="16" x14ac:dyDescent="0.2">
      <c r="B23" s="32"/>
      <c r="C23" s="33"/>
      <c r="D23" s="58"/>
      <c r="E23" s="33"/>
      <c r="F23" s="32"/>
      <c r="G23" s="48"/>
      <c r="H23" s="48"/>
      <c r="I23" s="56" t="str">
        <f>IF(G23=0,"",IF(H23=0,"",SUM(G23:H23)))</f>
        <v/>
      </c>
      <c r="J23" s="52" t="str">
        <f t="shared" si="0"/>
        <v/>
      </c>
    </row>
    <row r="24" spans="2:10" ht="16" x14ac:dyDescent="0.2">
      <c r="B24" s="34"/>
      <c r="C24" s="35"/>
      <c r="D24" s="36"/>
      <c r="E24" s="35"/>
      <c r="F24" s="34"/>
      <c r="G24" s="36"/>
      <c r="H24" s="37"/>
      <c r="I24" s="38" t="s">
        <v>21</v>
      </c>
      <c r="J24" s="53" t="str">
        <f>IF(SUM(J20:J23)&gt;0,SUM(J20:J23),"")</f>
        <v/>
      </c>
    </row>
    <row r="25" spans="2:10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0" ht="14" x14ac:dyDescent="0.15">
      <c r="B26" s="39" t="s">
        <v>22</v>
      </c>
      <c r="C26" s="40"/>
      <c r="D26" s="36"/>
      <c r="E26" s="35"/>
      <c r="F26" s="34"/>
      <c r="G26" s="36"/>
      <c r="H26" s="36"/>
      <c r="I26" s="36"/>
      <c r="J26" s="41"/>
    </row>
    <row r="27" spans="2:10" s="4" customFormat="1" ht="21.75" customHeight="1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0" ht="16" x14ac:dyDescent="0.2">
      <c r="B28" s="32"/>
      <c r="C28" s="47"/>
      <c r="D28" s="58"/>
      <c r="E28" s="47"/>
      <c r="F28" s="32"/>
      <c r="G28" s="48"/>
      <c r="H28" s="48"/>
      <c r="I28" s="56" t="str">
        <f>IF(G28=0,"",IF(H28=0,"",SUM(G28:H28)))</f>
        <v/>
      </c>
      <c r="J28" s="52" t="str">
        <f>IF(I28="","",IF(D28="",0,IF(D28&gt;193.609,I28,IF(D28&lt;32,10^(0.722762521*LOG10(32/193.609)^2)*I28,10^(0.722762521*LOG10(D28/193.609)^2)*I28))))</f>
        <v/>
      </c>
    </row>
    <row r="29" spans="2:10" ht="16" x14ac:dyDescent="0.2">
      <c r="B29" s="32"/>
      <c r="C29" s="47"/>
      <c r="D29" s="58"/>
      <c r="E29" s="47"/>
      <c r="F29" s="32"/>
      <c r="G29" s="48"/>
      <c r="H29" s="48"/>
      <c r="I29" s="56" t="str">
        <f>IF(G29=0,"",IF(H29=0,"",SUM(G29:H29)))</f>
        <v/>
      </c>
      <c r="J29" s="52" t="str">
        <f t="shared" ref="J29:J31" si="1">IF(I29="","",IF(D29="",0,IF(D29&gt;193.609,I29,IF(D29&lt;32,10^(0.722762521*LOG10(32/193.609)^2)*I29,10^(0.722762521*LOG10(D29/193.609)^2)*I29))))</f>
        <v/>
      </c>
    </row>
    <row r="30" spans="2:10" ht="16" x14ac:dyDescent="0.2">
      <c r="B30" s="32"/>
      <c r="C30" s="47"/>
      <c r="D30" s="58"/>
      <c r="E30" s="47"/>
      <c r="F30" s="32"/>
      <c r="G30" s="48"/>
      <c r="H30" s="48"/>
      <c r="I30" s="56" t="str">
        <f>IF(G30=0,"",IF(H30=0,"",SUM(G30:H30)))</f>
        <v/>
      </c>
      <c r="J30" s="52" t="str">
        <f t="shared" si="1"/>
        <v/>
      </c>
    </row>
    <row r="31" spans="2:10" ht="16" x14ac:dyDescent="0.2">
      <c r="B31" s="32"/>
      <c r="C31" s="47"/>
      <c r="D31" s="58"/>
      <c r="E31" s="47"/>
      <c r="F31" s="32"/>
      <c r="G31" s="48"/>
      <c r="H31" s="48"/>
      <c r="I31" s="56" t="str">
        <f>IF(G31=0,"",IF(H31=0,"",SUM(G31:H31)))</f>
        <v/>
      </c>
      <c r="J31" s="52" t="str">
        <f t="shared" si="1"/>
        <v/>
      </c>
    </row>
    <row r="32" spans="2:10" ht="16" x14ac:dyDescent="0.2">
      <c r="B32" s="34"/>
      <c r="C32" s="35"/>
      <c r="D32" s="36"/>
      <c r="E32" s="35"/>
      <c r="F32" s="34"/>
      <c r="G32" s="36"/>
      <c r="H32" s="37"/>
      <c r="I32" s="38" t="s">
        <v>23</v>
      </c>
      <c r="J32" s="53" t="str">
        <f>IF(SUM(J28:J31)&gt;0,SUM(J28:J31),"")</f>
        <v/>
      </c>
    </row>
    <row r="33" spans="2:10" x14ac:dyDescent="0.15">
      <c r="B33" s="5"/>
      <c r="C33" s="6"/>
      <c r="D33" s="7"/>
      <c r="E33" s="6"/>
      <c r="F33" s="5"/>
      <c r="G33" s="7"/>
      <c r="H33" s="7"/>
      <c r="I33" s="7"/>
      <c r="J33" s="3"/>
    </row>
    <row r="34" spans="2:10" ht="14" x14ac:dyDescent="0.15">
      <c r="B34" s="39" t="s">
        <v>24</v>
      </c>
      <c r="C34" s="40"/>
      <c r="D34" s="36"/>
      <c r="E34" s="35"/>
      <c r="F34" s="34"/>
      <c r="G34" s="36"/>
      <c r="H34" s="36"/>
      <c r="I34" s="36"/>
      <c r="J34" s="41"/>
    </row>
    <row r="35" spans="2:10" s="4" customFormat="1" ht="21.75" customHeight="1" x14ac:dyDescent="0.15">
      <c r="B35" s="42" t="s">
        <v>12</v>
      </c>
      <c r="C35" s="43" t="s">
        <v>13</v>
      </c>
      <c r="D35" s="44" t="s">
        <v>14</v>
      </c>
      <c r="E35" s="43" t="s">
        <v>15</v>
      </c>
      <c r="F35" s="45" t="s">
        <v>16</v>
      </c>
      <c r="G35" s="44" t="s">
        <v>17</v>
      </c>
      <c r="H35" s="44" t="s">
        <v>18</v>
      </c>
      <c r="I35" s="44" t="s">
        <v>19</v>
      </c>
      <c r="J35" s="46" t="s">
        <v>20</v>
      </c>
    </row>
    <row r="36" spans="2:10" ht="16" x14ac:dyDescent="0.2">
      <c r="B36" s="32"/>
      <c r="C36" s="47"/>
      <c r="D36" s="58"/>
      <c r="E36" s="47"/>
      <c r="F36" s="32"/>
      <c r="G36" s="48"/>
      <c r="H36" s="48"/>
      <c r="I36" s="56" t="str">
        <f>IF(G36=0,"",IF(H36=0,"",SUM(G36:H36)))</f>
        <v/>
      </c>
      <c r="J36" s="52" t="str">
        <f>IF(I36="","",IF(D36="",0,IF(D36&gt;193.609,I36,IF(D36&lt;32,10^(0.722762521*LOG10(32/193.609)^2)*I36,10^(0.722762521*LOG10(D36/193.609)^2)*I36))))</f>
        <v/>
      </c>
    </row>
    <row r="37" spans="2:10" ht="16" x14ac:dyDescent="0.2">
      <c r="B37" s="32"/>
      <c r="C37" s="47"/>
      <c r="D37" s="58"/>
      <c r="E37" s="47"/>
      <c r="F37" s="32"/>
      <c r="G37" s="48"/>
      <c r="H37" s="48"/>
      <c r="I37" s="56" t="str">
        <f>IF(G37=0,"",IF(H37=0,"",SUM(G37:H37)))</f>
        <v/>
      </c>
      <c r="J37" s="52" t="str">
        <f t="shared" ref="J37:J39" si="2">IF(I37="","",IF(D37="",0,IF(D37&gt;193.609,I37,IF(D37&lt;32,10^(0.722762521*LOG10(32/193.609)^2)*I37,10^(0.722762521*LOG10(D37/193.609)^2)*I37))))</f>
        <v/>
      </c>
    </row>
    <row r="38" spans="2:10" ht="16" x14ac:dyDescent="0.2">
      <c r="B38" s="32"/>
      <c r="C38" s="47"/>
      <c r="D38" s="58"/>
      <c r="E38" s="47"/>
      <c r="F38" s="32"/>
      <c r="G38" s="48"/>
      <c r="H38" s="48"/>
      <c r="I38" s="56" t="str">
        <f>IF(G38=0,"",IF(H38=0,"",SUM(G38:H38)))</f>
        <v/>
      </c>
      <c r="J38" s="52" t="str">
        <f t="shared" si="2"/>
        <v/>
      </c>
    </row>
    <row r="39" spans="2:10" ht="16" x14ac:dyDescent="0.2">
      <c r="B39" s="32"/>
      <c r="C39" s="47"/>
      <c r="D39" s="58"/>
      <c r="E39" s="47"/>
      <c r="F39" s="32"/>
      <c r="G39" s="48"/>
      <c r="H39" s="48"/>
      <c r="I39" s="56" t="str">
        <f>IF(G39=0,"",IF(H39=0,"",SUM(G39:H39)))</f>
        <v/>
      </c>
      <c r="J39" s="52" t="str">
        <f t="shared" si="2"/>
        <v/>
      </c>
    </row>
    <row r="40" spans="2:10" ht="16" x14ac:dyDescent="0.2">
      <c r="B40" s="34"/>
      <c r="C40" s="35"/>
      <c r="D40" s="36"/>
      <c r="E40" s="35"/>
      <c r="F40" s="35"/>
      <c r="G40" s="36"/>
      <c r="H40" s="37"/>
      <c r="I40" s="38" t="s">
        <v>25</v>
      </c>
      <c r="J40" s="53" t="str">
        <f>IF(SUM(J36:J39)&gt;0,SUM(J36:J39),"")</f>
        <v/>
      </c>
    </row>
    <row r="41" spans="2:10" x14ac:dyDescent="0.15">
      <c r="B41" s="5"/>
      <c r="C41" s="6"/>
      <c r="D41" s="7"/>
      <c r="E41" s="6"/>
      <c r="F41" s="6"/>
      <c r="G41" s="7"/>
      <c r="H41" s="7"/>
      <c r="I41" s="7"/>
      <c r="J41" s="3"/>
    </row>
    <row r="42" spans="2:10" ht="14" x14ac:dyDescent="0.15">
      <c r="B42" s="39" t="s">
        <v>26</v>
      </c>
      <c r="C42" s="40"/>
      <c r="D42" s="36"/>
      <c r="E42" s="35"/>
      <c r="F42" s="35"/>
      <c r="G42" s="36"/>
      <c r="H42" s="36"/>
      <c r="I42" s="36"/>
      <c r="J42" s="41"/>
    </row>
    <row r="43" spans="2:10" s="4" customFormat="1" ht="21.75" customHeight="1" x14ac:dyDescent="0.15">
      <c r="B43" s="42" t="s">
        <v>12</v>
      </c>
      <c r="C43" s="43" t="s">
        <v>13</v>
      </c>
      <c r="D43" s="44" t="s">
        <v>14</v>
      </c>
      <c r="E43" s="43" t="s">
        <v>15</v>
      </c>
      <c r="F43" s="43" t="s">
        <v>16</v>
      </c>
      <c r="G43" s="44" t="s">
        <v>17</v>
      </c>
      <c r="H43" s="44" t="s">
        <v>18</v>
      </c>
      <c r="I43" s="44" t="s">
        <v>19</v>
      </c>
      <c r="J43" s="46" t="s">
        <v>20</v>
      </c>
    </row>
    <row r="44" spans="2:10" ht="16" x14ac:dyDescent="0.2">
      <c r="B44" s="32"/>
      <c r="C44" s="47"/>
      <c r="D44" s="58"/>
      <c r="E44" s="47"/>
      <c r="F44" s="32"/>
      <c r="G44" s="48"/>
      <c r="H44" s="48"/>
      <c r="I44" s="56" t="str">
        <f>IF(G44=0,"",IF(H44=0,"",SUM(G44:H44)))</f>
        <v/>
      </c>
      <c r="J44" s="52" t="str">
        <f>IF(I44="","",IF(D44="",0,IF(D44&gt;193.609,I44,IF(D44&lt;32,10^(0.722762521*LOG10(32/193.609)^2)*I44,10^(0.722762521*LOG10(D44/193.609)^2)*I44))))</f>
        <v/>
      </c>
    </row>
    <row r="45" spans="2:10" ht="16" x14ac:dyDescent="0.2">
      <c r="B45" s="32"/>
      <c r="C45" s="47"/>
      <c r="D45" s="58"/>
      <c r="E45" s="47"/>
      <c r="F45" s="32"/>
      <c r="G45" s="48"/>
      <c r="H45" s="48"/>
      <c r="I45" s="56" t="str">
        <f>IF(G45=0,"",IF(H45=0,"",SUM(G45:H45)))</f>
        <v/>
      </c>
      <c r="J45" s="52" t="str">
        <f t="shared" ref="J45:J47" si="3">IF(I45="","",IF(D45="",0,IF(D45&gt;193.609,I45,IF(D45&lt;32,10^(0.722762521*LOG10(32/193.609)^2)*I45,10^(0.722762521*LOG10(D45/193.609)^2)*I45))))</f>
        <v/>
      </c>
    </row>
    <row r="46" spans="2:10" ht="16" x14ac:dyDescent="0.2">
      <c r="B46" s="32"/>
      <c r="C46" s="47"/>
      <c r="D46" s="58"/>
      <c r="E46" s="47"/>
      <c r="F46" s="32"/>
      <c r="G46" s="48"/>
      <c r="H46" s="48"/>
      <c r="I46" s="56" t="str">
        <f>IF(G46=0,"",IF(H46=0,"",SUM(G46:H46)))</f>
        <v/>
      </c>
      <c r="J46" s="52" t="str">
        <f t="shared" si="3"/>
        <v/>
      </c>
    </row>
    <row r="47" spans="2:10" ht="16" x14ac:dyDescent="0.2">
      <c r="B47" s="32"/>
      <c r="C47" s="47"/>
      <c r="D47" s="58"/>
      <c r="E47" s="47"/>
      <c r="F47" s="32"/>
      <c r="G47" s="48"/>
      <c r="H47" s="48"/>
      <c r="I47" s="56" t="str">
        <f>IF(G47=0,"",IF(H47=0,"",SUM(G47:H47)))</f>
        <v/>
      </c>
      <c r="J47" s="52" t="str">
        <f t="shared" si="3"/>
        <v/>
      </c>
    </row>
    <row r="48" spans="2:10" ht="16" x14ac:dyDescent="0.2">
      <c r="B48" s="49"/>
      <c r="C48" s="49"/>
      <c r="D48" s="49"/>
      <c r="E48" s="49"/>
      <c r="F48" s="49"/>
      <c r="G48" s="49"/>
      <c r="H48" s="50"/>
      <c r="I48" s="51" t="s">
        <v>27</v>
      </c>
      <c r="J48" s="53" t="str">
        <f>IF(SUM(J44:J47)&gt;0,SUM(J44:J47),"")</f>
        <v/>
      </c>
    </row>
    <row r="51" spans="2:10" ht="27" customHeight="1" x14ac:dyDescent="0.15">
      <c r="B51" s="80"/>
      <c r="C51" s="81"/>
      <c r="D51" s="81"/>
      <c r="E51" s="81"/>
      <c r="F51" s="81"/>
      <c r="G51" s="81"/>
      <c r="H51" s="81"/>
      <c r="I51" s="81"/>
      <c r="J51" s="81"/>
    </row>
  </sheetData>
  <mergeCells count="7">
    <mergeCell ref="B51:J51"/>
    <mergeCell ref="B2:J2"/>
    <mergeCell ref="B3:J3"/>
    <mergeCell ref="B4:J4"/>
    <mergeCell ref="E5:H5"/>
    <mergeCell ref="B6:J6"/>
    <mergeCell ref="H8:J8"/>
  </mergeCells>
  <phoneticPr fontId="0" type="noConversion"/>
  <pageMargins left="0.78740157499999996" right="0.78740157499999996" top="0.984251969" bottom="0.984251969" header="0.5" footer="0.5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J51"/>
  <sheetViews>
    <sheetView showGridLines="0" showRowColHeaders="0" workbookViewId="0">
      <pane ySplit="16" topLeftCell="A17" activePane="bottomLeft" state="frozen"/>
      <selection pane="bottomLeft" activeCell="B20" sqref="B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29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88" t="s">
        <v>50</v>
      </c>
      <c r="E7" s="88"/>
      <c r="F7" s="88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C9" s="57"/>
      <c r="G9" s="61"/>
      <c r="H9" s="61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J32</f>
        <v/>
      </c>
    </row>
    <row r="13" spans="2:10" ht="16" x14ac:dyDescent="0.2">
      <c r="H13" s="19"/>
      <c r="I13" s="24" t="s">
        <v>8</v>
      </c>
      <c r="J13" s="25" t="str">
        <f>J40</f>
        <v/>
      </c>
    </row>
    <row r="14" spans="2:10" ht="16" x14ac:dyDescent="0.2">
      <c r="H14" s="26"/>
      <c r="I14" s="27" t="s">
        <v>9</v>
      </c>
      <c r="J14" s="28" t="str">
        <f>J48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7" spans="2:10" x14ac:dyDescent="0.15">
      <c r="H17" s="2"/>
      <c r="I17" s="3"/>
    </row>
    <row r="18" spans="2:10" ht="14" x14ac:dyDescent="0.15">
      <c r="B18" s="29" t="s">
        <v>11</v>
      </c>
      <c r="C18" s="1"/>
    </row>
    <row r="19" spans="2:10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0" ht="16" x14ac:dyDescent="0.2">
      <c r="B20" s="32"/>
      <c r="C20" s="33"/>
      <c r="D20" s="58"/>
      <c r="E20" s="33"/>
      <c r="F20" s="32"/>
      <c r="G20" s="48"/>
      <c r="H20" s="48"/>
      <c r="I20" s="56" t="str">
        <f>IF(G20=0,"",IF(H20=0,"",SUM(G20:H20)))</f>
        <v/>
      </c>
      <c r="J20" s="52" t="str">
        <f>IF(I20="","",IF(D20="",0,IF(D20&gt;193.609,I20,IF(D20&lt;32,10^(0.722762521*LOG10(32/193.609)^2)*I20,10^(0.722762521*LOG10(D20/193.609)^2)*I20))))</f>
        <v/>
      </c>
    </row>
    <row r="21" spans="2:10" ht="16" x14ac:dyDescent="0.2">
      <c r="B21" s="32"/>
      <c r="C21" s="33"/>
      <c r="D21" s="58"/>
      <c r="E21" s="33"/>
      <c r="F21" s="32"/>
      <c r="G21" s="48"/>
      <c r="H21" s="48"/>
      <c r="I21" s="56" t="str">
        <f>IF(G21=0,"",IF(H21=0,"",SUM(G21:H21)))</f>
        <v/>
      </c>
      <c r="J21" s="52" t="str">
        <f t="shared" ref="J21:J23" si="0">IF(I21="","",IF(D21="",0,IF(D21&gt;193.609,I21,IF(D21&lt;32,10^(0.722762521*LOG10(32/193.609)^2)*I21,10^(0.722762521*LOG10(D21/193.609)^2)*I21))))</f>
        <v/>
      </c>
    </row>
    <row r="22" spans="2:10" ht="16" x14ac:dyDescent="0.2">
      <c r="B22" s="32"/>
      <c r="C22" s="33"/>
      <c r="D22" s="58"/>
      <c r="E22" s="33"/>
      <c r="F22" s="32"/>
      <c r="G22" s="48"/>
      <c r="H22" s="48"/>
      <c r="I22" s="56" t="str">
        <f>IF(G22=0,"",IF(H22=0,"",SUM(G22:H22)))</f>
        <v/>
      </c>
      <c r="J22" s="52" t="str">
        <f t="shared" si="0"/>
        <v/>
      </c>
    </row>
    <row r="23" spans="2:10" ht="16" x14ac:dyDescent="0.2">
      <c r="B23" s="32"/>
      <c r="C23" s="33"/>
      <c r="D23" s="58"/>
      <c r="E23" s="33"/>
      <c r="F23" s="32"/>
      <c r="G23" s="48"/>
      <c r="H23" s="48"/>
      <c r="I23" s="56" t="str">
        <f>IF(G23=0,"",IF(H23=0,"",SUM(G23:H23)))</f>
        <v/>
      </c>
      <c r="J23" s="52" t="str">
        <f t="shared" si="0"/>
        <v/>
      </c>
    </row>
    <row r="24" spans="2:10" ht="16" x14ac:dyDescent="0.2">
      <c r="B24" s="34"/>
      <c r="C24" s="35"/>
      <c r="D24" s="36"/>
      <c r="E24" s="35"/>
      <c r="F24" s="34"/>
      <c r="G24" s="36"/>
      <c r="H24" s="37"/>
      <c r="I24" s="38" t="s">
        <v>21</v>
      </c>
      <c r="J24" s="53" t="str">
        <f>IF(SUM(J20:J23)&gt;0,SUM(J20:J23),"")</f>
        <v/>
      </c>
    </row>
    <row r="25" spans="2:10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0" ht="14" x14ac:dyDescent="0.15">
      <c r="B26" s="39" t="s">
        <v>22</v>
      </c>
      <c r="C26" s="40"/>
      <c r="D26" s="36"/>
      <c r="E26" s="35"/>
      <c r="F26" s="34"/>
      <c r="G26" s="36"/>
      <c r="H26" s="36"/>
      <c r="I26" s="36"/>
      <c r="J26" s="41"/>
    </row>
    <row r="27" spans="2:10" s="4" customFormat="1" ht="21.75" customHeight="1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0" ht="16" x14ac:dyDescent="0.2">
      <c r="B28" s="32"/>
      <c r="C28" s="33"/>
      <c r="D28" s="58"/>
      <c r="E28" s="33"/>
      <c r="F28" s="32"/>
      <c r="G28" s="48"/>
      <c r="H28" s="48"/>
      <c r="I28" s="56" t="str">
        <f>IF(G28=0,"",IF(H28=0,"",SUM(G28:H28)))</f>
        <v/>
      </c>
      <c r="J28" s="52" t="str">
        <f>IF(I28="","",IF(D28="",0,IF(D28&gt;193.609,I28,IF(D28&lt;32,10^(0.722762521*LOG10(32/193.609)^2)*I28,10^(0.722762521*LOG10(D28/193.609)^2)*I28))))</f>
        <v/>
      </c>
    </row>
    <row r="29" spans="2:10" ht="16" x14ac:dyDescent="0.2">
      <c r="B29" s="32"/>
      <c r="C29" s="33"/>
      <c r="D29" s="58"/>
      <c r="E29" s="33"/>
      <c r="F29" s="32"/>
      <c r="G29" s="48"/>
      <c r="H29" s="48"/>
      <c r="I29" s="56" t="str">
        <f>IF(G29=0,"",IF(H29=0,"",SUM(G29:H29)))</f>
        <v/>
      </c>
      <c r="J29" s="52" t="str">
        <f t="shared" ref="J29:J31" si="1">IF(I29="","",IF(D29="",0,IF(D29&gt;193.609,I29,IF(D29&lt;32,10^(0.722762521*LOG10(32/193.609)^2)*I29,10^(0.722762521*LOG10(D29/193.609)^2)*I29))))</f>
        <v/>
      </c>
    </row>
    <row r="30" spans="2:10" ht="16" x14ac:dyDescent="0.2">
      <c r="B30" s="32"/>
      <c r="C30" s="33"/>
      <c r="D30" s="58"/>
      <c r="E30" s="33"/>
      <c r="F30" s="32"/>
      <c r="G30" s="48"/>
      <c r="H30" s="48"/>
      <c r="I30" s="56" t="str">
        <f>IF(G30=0,"",IF(H30=0,"",SUM(G30:H30)))</f>
        <v/>
      </c>
      <c r="J30" s="52" t="str">
        <f t="shared" si="1"/>
        <v/>
      </c>
    </row>
    <row r="31" spans="2:10" ht="16" x14ac:dyDescent="0.2">
      <c r="B31" s="32"/>
      <c r="C31" s="33"/>
      <c r="D31" s="58"/>
      <c r="E31" s="33"/>
      <c r="F31" s="32"/>
      <c r="G31" s="48"/>
      <c r="H31" s="48"/>
      <c r="I31" s="56" t="str">
        <f>IF(G31=0,"",IF(H31=0,"",SUM(G31:H31)))</f>
        <v/>
      </c>
      <c r="J31" s="52" t="str">
        <f t="shared" si="1"/>
        <v/>
      </c>
    </row>
    <row r="32" spans="2:10" ht="16" x14ac:dyDescent="0.2">
      <c r="B32" s="34"/>
      <c r="C32" s="35"/>
      <c r="D32" s="36"/>
      <c r="E32" s="35"/>
      <c r="F32" s="34"/>
      <c r="G32" s="36"/>
      <c r="H32" s="37"/>
      <c r="I32" s="38" t="s">
        <v>23</v>
      </c>
      <c r="J32" s="53" t="str">
        <f>IF(SUM(J28:J31)&gt;0,SUM(J28:J31),"")</f>
        <v/>
      </c>
    </row>
    <row r="33" spans="2:10" x14ac:dyDescent="0.15">
      <c r="B33" s="5"/>
      <c r="C33" s="6"/>
      <c r="D33" s="7"/>
      <c r="E33" s="6"/>
      <c r="F33" s="5"/>
      <c r="G33" s="7"/>
      <c r="H33" s="7"/>
      <c r="I33" s="7"/>
      <c r="J33" s="3"/>
    </row>
    <row r="34" spans="2:10" ht="14" x14ac:dyDescent="0.15">
      <c r="B34" s="39" t="s">
        <v>24</v>
      </c>
      <c r="C34" s="40"/>
      <c r="D34" s="36"/>
      <c r="E34" s="35"/>
      <c r="F34" s="34"/>
      <c r="G34" s="36"/>
      <c r="H34" s="36"/>
      <c r="I34" s="36"/>
      <c r="J34" s="41"/>
    </row>
    <row r="35" spans="2:10" s="4" customFormat="1" ht="21.75" customHeight="1" x14ac:dyDescent="0.15">
      <c r="B35" s="42" t="s">
        <v>12</v>
      </c>
      <c r="C35" s="43" t="s">
        <v>13</v>
      </c>
      <c r="D35" s="44" t="s">
        <v>14</v>
      </c>
      <c r="E35" s="43" t="s">
        <v>15</v>
      </c>
      <c r="F35" s="45" t="s">
        <v>16</v>
      </c>
      <c r="G35" s="44" t="s">
        <v>17</v>
      </c>
      <c r="H35" s="44" t="s">
        <v>18</v>
      </c>
      <c r="I35" s="44" t="s">
        <v>19</v>
      </c>
      <c r="J35" s="46" t="s">
        <v>20</v>
      </c>
    </row>
    <row r="36" spans="2:10" ht="16" x14ac:dyDescent="0.2">
      <c r="B36" s="32"/>
      <c r="C36" s="33"/>
      <c r="D36" s="58"/>
      <c r="E36" s="33"/>
      <c r="F36" s="32"/>
      <c r="G36" s="48"/>
      <c r="H36" s="48"/>
      <c r="I36" s="56" t="str">
        <f>IF(G36=0,"",IF(H36=0,"",SUM(G36:H36)))</f>
        <v/>
      </c>
      <c r="J36" s="52" t="str">
        <f>IF(I36="","",IF(D36="",0,IF(D36&gt;193.609,I36,IF(D36&lt;32,10^(0.722762521*LOG10(32/193.609)^2)*I36,10^(0.722762521*LOG10(D36/193.609)^2)*I36))))</f>
        <v/>
      </c>
    </row>
    <row r="37" spans="2:10" ht="16" x14ac:dyDescent="0.2">
      <c r="B37" s="32"/>
      <c r="C37" s="33"/>
      <c r="D37" s="58"/>
      <c r="E37" s="33"/>
      <c r="F37" s="32"/>
      <c r="G37" s="48"/>
      <c r="H37" s="48"/>
      <c r="I37" s="56" t="str">
        <f>IF(G37=0,"",IF(H37=0,"",SUM(G37:H37)))</f>
        <v/>
      </c>
      <c r="J37" s="52" t="str">
        <f t="shared" ref="J37:J39" si="2">IF(I37="","",IF(D37="",0,IF(D37&gt;193.609,I37,IF(D37&lt;32,10^(0.722762521*LOG10(32/193.609)^2)*I37,10^(0.722762521*LOG10(D37/193.609)^2)*I37))))</f>
        <v/>
      </c>
    </row>
    <row r="38" spans="2:10" ht="16" x14ac:dyDescent="0.2">
      <c r="B38" s="32"/>
      <c r="C38" s="33"/>
      <c r="D38" s="58"/>
      <c r="E38" s="33"/>
      <c r="F38" s="32"/>
      <c r="G38" s="48"/>
      <c r="H38" s="48"/>
      <c r="I38" s="56" t="str">
        <f>IF(G38=0,"",IF(H38=0,"",SUM(G38:H38)))</f>
        <v/>
      </c>
      <c r="J38" s="52" t="str">
        <f t="shared" si="2"/>
        <v/>
      </c>
    </row>
    <row r="39" spans="2:10" ht="16" x14ac:dyDescent="0.2">
      <c r="B39" s="32"/>
      <c r="C39" s="33"/>
      <c r="D39" s="58"/>
      <c r="E39" s="33"/>
      <c r="F39" s="32"/>
      <c r="G39" s="48"/>
      <c r="H39" s="48"/>
      <c r="I39" s="56" t="str">
        <f>IF(G39=0,"",IF(H39=0,"",SUM(G39:H39)))</f>
        <v/>
      </c>
      <c r="J39" s="52" t="str">
        <f t="shared" si="2"/>
        <v/>
      </c>
    </row>
    <row r="40" spans="2:10" ht="16" x14ac:dyDescent="0.2">
      <c r="B40" s="34"/>
      <c r="C40" s="35"/>
      <c r="D40" s="36"/>
      <c r="E40" s="35"/>
      <c r="F40" s="35"/>
      <c r="G40" s="36"/>
      <c r="H40" s="37"/>
      <c r="I40" s="38" t="s">
        <v>25</v>
      </c>
      <c r="J40" s="53" t="str">
        <f>IF(SUM(J36:J39)&gt;0,SUM(J36:J39),"")</f>
        <v/>
      </c>
    </row>
    <row r="41" spans="2:10" x14ac:dyDescent="0.15">
      <c r="B41" s="5"/>
      <c r="C41" s="6"/>
      <c r="D41" s="7"/>
      <c r="E41" s="6"/>
      <c r="F41" s="6"/>
      <c r="G41" s="7"/>
      <c r="H41" s="7"/>
      <c r="I41" s="7"/>
      <c r="J41" s="3"/>
    </row>
    <row r="42" spans="2:10" ht="14" x14ac:dyDescent="0.15">
      <c r="B42" s="39" t="s">
        <v>26</v>
      </c>
      <c r="C42" s="40"/>
      <c r="D42" s="36"/>
      <c r="E42" s="35"/>
      <c r="F42" s="35"/>
      <c r="G42" s="36"/>
      <c r="H42" s="36"/>
      <c r="I42" s="36"/>
      <c r="J42" s="41"/>
    </row>
    <row r="43" spans="2:10" s="4" customFormat="1" ht="21.75" customHeight="1" x14ac:dyDescent="0.15">
      <c r="B43" s="42" t="s">
        <v>12</v>
      </c>
      <c r="C43" s="43" t="s">
        <v>13</v>
      </c>
      <c r="D43" s="44" t="s">
        <v>14</v>
      </c>
      <c r="E43" s="43" t="s">
        <v>15</v>
      </c>
      <c r="F43" s="43" t="s">
        <v>16</v>
      </c>
      <c r="G43" s="44" t="s">
        <v>17</v>
      </c>
      <c r="H43" s="44" t="s">
        <v>18</v>
      </c>
      <c r="I43" s="44" t="s">
        <v>19</v>
      </c>
      <c r="J43" s="46" t="s">
        <v>20</v>
      </c>
    </row>
    <row r="44" spans="2:10" ht="16" x14ac:dyDescent="0.2">
      <c r="B44" s="32"/>
      <c r="C44" s="33"/>
      <c r="D44" s="58"/>
      <c r="E44" s="33"/>
      <c r="F44" s="32"/>
      <c r="G44" s="48"/>
      <c r="H44" s="48"/>
      <c r="I44" s="56" t="str">
        <f>IF(G44=0,"",IF(H44=0,"",SUM(G44:H44)))</f>
        <v/>
      </c>
      <c r="J44" s="52" t="str">
        <f>IF(I44="","",IF(D44="",0,IF(D44&gt;193.609,I44,IF(D44&lt;32,10^(0.722762521*LOG10(32/193.609)^2)*I44,10^(0.722762521*LOG10(D44/193.609)^2)*I44))))</f>
        <v/>
      </c>
    </row>
    <row r="45" spans="2:10" ht="16" x14ac:dyDescent="0.2">
      <c r="B45" s="32"/>
      <c r="C45" s="33"/>
      <c r="D45" s="58"/>
      <c r="E45" s="33"/>
      <c r="F45" s="32"/>
      <c r="G45" s="48"/>
      <c r="H45" s="48"/>
      <c r="I45" s="56" t="str">
        <f>IF(G45=0,"",IF(H45=0,"",SUM(G45:H45)))</f>
        <v/>
      </c>
      <c r="J45" s="52" t="str">
        <f t="shared" ref="J45:J47" si="3">IF(I45="","",IF(D45="",0,IF(D45&gt;193.609,I45,IF(D45&lt;32,10^(0.722762521*LOG10(32/193.609)^2)*I45,10^(0.722762521*LOG10(D45/193.609)^2)*I45))))</f>
        <v/>
      </c>
    </row>
    <row r="46" spans="2:10" ht="16" x14ac:dyDescent="0.2">
      <c r="B46" s="32"/>
      <c r="C46" s="33"/>
      <c r="D46" s="58"/>
      <c r="E46" s="33"/>
      <c r="F46" s="32"/>
      <c r="G46" s="48"/>
      <c r="H46" s="48"/>
      <c r="I46" s="56" t="str">
        <f>IF(G46=0,"",IF(H46=0,"",SUM(G46:H46)))</f>
        <v/>
      </c>
      <c r="J46" s="52" t="str">
        <f t="shared" si="3"/>
        <v/>
      </c>
    </row>
    <row r="47" spans="2:10" ht="16" x14ac:dyDescent="0.2">
      <c r="B47" s="32"/>
      <c r="C47" s="33"/>
      <c r="D47" s="58"/>
      <c r="E47" s="33"/>
      <c r="F47" s="32"/>
      <c r="G47" s="48"/>
      <c r="H47" s="48"/>
      <c r="I47" s="56" t="str">
        <f>IF(G47=0,"",IF(H47=0,"",SUM(G47:H47)))</f>
        <v/>
      </c>
      <c r="J47" s="52" t="str">
        <f t="shared" si="3"/>
        <v/>
      </c>
    </row>
    <row r="48" spans="2:10" ht="16" x14ac:dyDescent="0.2">
      <c r="B48" s="49"/>
      <c r="C48" s="49"/>
      <c r="D48" s="49"/>
      <c r="E48" s="49"/>
      <c r="F48" s="49"/>
      <c r="G48" s="49"/>
      <c r="H48" s="50"/>
      <c r="I48" s="51" t="s">
        <v>27</v>
      </c>
      <c r="J48" s="53" t="str">
        <f>IF(SUM(J44:J47)&gt;0,SUM(J44:J47),"")</f>
        <v/>
      </c>
    </row>
    <row r="51" spans="2:10" ht="27" customHeight="1" x14ac:dyDescent="0.15">
      <c r="B51" s="80"/>
      <c r="C51" s="81"/>
      <c r="D51" s="81"/>
      <c r="E51" s="81"/>
      <c r="F51" s="81"/>
      <c r="G51" s="81"/>
      <c r="H51" s="81"/>
      <c r="I51" s="81"/>
      <c r="J51" s="81"/>
    </row>
  </sheetData>
  <mergeCells count="8">
    <mergeCell ref="B51:J51"/>
    <mergeCell ref="B2:J2"/>
    <mergeCell ref="B3:J3"/>
    <mergeCell ref="B4:J4"/>
    <mergeCell ref="E5:H5"/>
    <mergeCell ref="B6:J6"/>
    <mergeCell ref="H8:J8"/>
    <mergeCell ref="D7:F7"/>
  </mergeCells>
  <pageMargins left="0.78740157499999996" right="0.78740157499999996" top="0.984251969" bottom="0.984251969" header="0.5" footer="0.5"/>
  <pageSetup paperSize="9" scale="8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B2:M56"/>
  <sheetViews>
    <sheetView showGridLines="0" showRowColHeaders="0" workbookViewId="0">
      <pane ySplit="16" topLeftCell="A17" activePane="bottomLeft" state="frozen"/>
      <selection pane="bottomLeft" activeCell="B20" sqref="B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30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59" t="s">
        <v>52</v>
      </c>
      <c r="E7" s="63"/>
      <c r="F7" s="63"/>
      <c r="G7" s="60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D9" s="59"/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J32</f>
        <v/>
      </c>
    </row>
    <row r="13" spans="2:10" ht="16" x14ac:dyDescent="0.2">
      <c r="H13" s="19"/>
      <c r="I13" s="24" t="s">
        <v>8</v>
      </c>
      <c r="J13" s="25" t="str">
        <f>J40</f>
        <v/>
      </c>
    </row>
    <row r="14" spans="2:10" ht="16" x14ac:dyDescent="0.2">
      <c r="H14" s="26"/>
      <c r="I14" s="27" t="s">
        <v>9</v>
      </c>
      <c r="J14" s="28" t="str">
        <f>J48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3" ht="16" x14ac:dyDescent="0.2">
      <c r="B18" s="20" t="s">
        <v>11</v>
      </c>
      <c r="C18" s="1"/>
    </row>
    <row r="19" spans="2:13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3" ht="16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IF(I20="","",IF(D20="",0,IF(D20&gt;153.757,I20,IF(D20&lt;28,10^(0.787004341*LOG10(28/153.757)^2)*I20,10^(0.787004341*LOG10(D20/153.757)^2)*I20))))</f>
        <v/>
      </c>
    </row>
    <row r="21" spans="2:13" ht="16" x14ac:dyDescent="0.2">
      <c r="B21" s="74"/>
      <c r="C21" s="75"/>
      <c r="D21" s="76"/>
      <c r="E21" s="75"/>
      <c r="F21" s="74"/>
      <c r="G21" s="77"/>
      <c r="H21" s="77"/>
      <c r="I21" s="56" t="str">
        <f>IF(G21=0,"",IF(H21=0,"",SUM(G21:H21)))</f>
        <v/>
      </c>
      <c r="J21" s="52" t="str">
        <f t="shared" ref="J21:J23" si="0">IF(I21="","",IF(D21="",0,IF(D21&gt;153.757,I21,IF(D21&lt;28,10^(0.787004341*LOG10(28/153.757)^2)*I21,10^(0.787004341*LOG10(D21/153.757)^2)*I21))))</f>
        <v/>
      </c>
    </row>
    <row r="22" spans="2:13" ht="16" x14ac:dyDescent="0.2">
      <c r="B22" s="74"/>
      <c r="C22" s="75"/>
      <c r="D22" s="76"/>
      <c r="E22" s="75"/>
      <c r="F22" s="74"/>
      <c r="G22" s="77"/>
      <c r="H22" s="77"/>
      <c r="I22" s="56" t="str">
        <f>IF(G22=0,"",IF(H22=0,"",SUM(G22:H22)))</f>
        <v/>
      </c>
      <c r="J22" s="52" t="str">
        <f t="shared" si="0"/>
        <v/>
      </c>
    </row>
    <row r="23" spans="2:13" ht="16" x14ac:dyDescent="0.2">
      <c r="B23" s="74"/>
      <c r="C23" s="75"/>
      <c r="D23" s="76"/>
      <c r="E23" s="75"/>
      <c r="F23" s="74"/>
      <c r="G23" s="77"/>
      <c r="H23" s="77"/>
      <c r="I23" s="56" t="str">
        <f>IF(G23=0,"",IF(H23=0,"",SUM(G23:H23)))</f>
        <v/>
      </c>
      <c r="J23" s="52" t="str">
        <f t="shared" si="0"/>
        <v/>
      </c>
    </row>
    <row r="24" spans="2:13" ht="16" x14ac:dyDescent="0.2">
      <c r="B24" s="34"/>
      <c r="C24" s="35"/>
      <c r="D24" s="36"/>
      <c r="E24" s="35"/>
      <c r="F24" s="34"/>
      <c r="G24" s="36"/>
      <c r="H24" s="37"/>
      <c r="I24" s="38" t="s">
        <v>21</v>
      </c>
      <c r="J24" s="53" t="str">
        <f>IF(SUM(J20:J23)&gt;0,SUM(J20:J23),"")</f>
        <v/>
      </c>
    </row>
    <row r="25" spans="2:13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3" ht="16" x14ac:dyDescent="0.2">
      <c r="B26" s="54" t="s">
        <v>22</v>
      </c>
      <c r="C26" s="8"/>
      <c r="D26" s="7"/>
      <c r="E26" s="6"/>
      <c r="F26" s="5"/>
      <c r="G26" s="7"/>
      <c r="H26" s="7"/>
      <c r="I26" s="7"/>
      <c r="J26" s="3"/>
    </row>
    <row r="27" spans="2:13" ht="15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3" ht="15.75" customHeight="1" x14ac:dyDescent="0.2">
      <c r="B28" s="32"/>
      <c r="C28" s="47"/>
      <c r="D28" s="58"/>
      <c r="E28" s="47"/>
      <c r="F28" s="32"/>
      <c r="G28" s="48"/>
      <c r="H28" s="48"/>
      <c r="I28" s="56" t="str">
        <f>IF(G28=0,"",IF(H28=0,"",SUM(G28:H28)))</f>
        <v/>
      </c>
      <c r="J28" s="52" t="str">
        <f>IF(I28="","",IF(D28="",0,IF(D28&gt;153.757,I28,IF(D28&lt;28,10^(0.787004341*LOG10(28/153.757)^2)*I28,10^(0.787004341*LOG10(D28/153.757)^2)*I28))))</f>
        <v/>
      </c>
    </row>
    <row r="29" spans="2:13" s="4" customFormat="1" ht="15.75" customHeight="1" x14ac:dyDescent="0.2">
      <c r="B29" s="32"/>
      <c r="C29" s="47"/>
      <c r="D29" s="58"/>
      <c r="E29" s="47"/>
      <c r="F29" s="32"/>
      <c r="G29" s="48"/>
      <c r="H29" s="48"/>
      <c r="I29" s="56" t="str">
        <f>IF(G29=0,"",IF(H29=0,"",SUM(G29:H29)))</f>
        <v/>
      </c>
      <c r="J29" s="52" t="str">
        <f t="shared" ref="J29:J31" si="1">IF(I29="","",IF(D29="",0,IF(D29&gt;153.757,I29,IF(D29&lt;28,10^(0.787004341*LOG10(28/153.757)^2)*I29,10^(0.787004341*LOG10(D29/153.757)^2)*I29))))</f>
        <v/>
      </c>
    </row>
    <row r="30" spans="2:13" ht="15.75" customHeight="1" x14ac:dyDescent="0.2">
      <c r="B30" s="32"/>
      <c r="C30" s="47"/>
      <c r="D30" s="58"/>
      <c r="E30" s="47"/>
      <c r="F30" s="32"/>
      <c r="G30" s="48"/>
      <c r="H30" s="48"/>
      <c r="I30" s="56" t="str">
        <f>IF(G30=0,"",IF(H30=0,"",SUM(G30:H30)))</f>
        <v/>
      </c>
      <c r="J30" s="52" t="str">
        <f t="shared" si="1"/>
        <v/>
      </c>
    </row>
    <row r="31" spans="2:13" ht="15.75" customHeight="1" x14ac:dyDescent="0.2">
      <c r="B31" s="32"/>
      <c r="C31" s="47"/>
      <c r="D31" s="58"/>
      <c r="E31" s="47"/>
      <c r="F31" s="32"/>
      <c r="G31" s="48"/>
      <c r="H31" s="48"/>
      <c r="I31" s="56" t="str">
        <f>IF(G31=0,"",IF(H31=0,"",SUM(G31:H31)))</f>
        <v/>
      </c>
      <c r="J31" s="52" t="str">
        <f t="shared" si="1"/>
        <v/>
      </c>
    </row>
    <row r="32" spans="2:13" ht="15.75" customHeight="1" x14ac:dyDescent="0.2">
      <c r="B32" s="34"/>
      <c r="C32" s="35"/>
      <c r="D32" s="36"/>
      <c r="E32" s="35"/>
      <c r="F32" s="34"/>
      <c r="G32" s="36"/>
      <c r="H32" s="37"/>
      <c r="I32" s="38" t="s">
        <v>23</v>
      </c>
      <c r="J32" s="53" t="str">
        <f>IF(SUM(J28:J31)&gt;0,SUM(J28:J31),"")</f>
        <v/>
      </c>
      <c r="M32" s="59"/>
    </row>
    <row r="33" spans="2:12" x14ac:dyDescent="0.15">
      <c r="B33" s="5"/>
      <c r="C33" s="6"/>
      <c r="D33" s="7"/>
      <c r="E33" s="6"/>
      <c r="F33" s="5"/>
      <c r="G33" s="7"/>
      <c r="H33" s="7"/>
      <c r="I33" s="7"/>
      <c r="J33" s="3"/>
    </row>
    <row r="34" spans="2:12" ht="16" x14ac:dyDescent="0.2">
      <c r="B34" s="54" t="s">
        <v>24</v>
      </c>
      <c r="C34" s="8"/>
      <c r="D34" s="7"/>
      <c r="E34" s="6"/>
      <c r="F34" s="5"/>
      <c r="G34" s="7"/>
      <c r="H34" s="7"/>
      <c r="I34" s="7"/>
      <c r="J34" s="3"/>
    </row>
    <row r="35" spans="2:12" ht="15" x14ac:dyDescent="0.15">
      <c r="B35" s="42" t="s">
        <v>12</v>
      </c>
      <c r="C35" s="43" t="s">
        <v>13</v>
      </c>
      <c r="D35" s="44" t="s">
        <v>14</v>
      </c>
      <c r="E35" s="43" t="s">
        <v>15</v>
      </c>
      <c r="F35" s="45" t="s">
        <v>16</v>
      </c>
      <c r="G35" s="44" t="s">
        <v>17</v>
      </c>
      <c r="H35" s="44" t="s">
        <v>18</v>
      </c>
      <c r="I35" s="44" t="s">
        <v>19</v>
      </c>
      <c r="J35" s="46" t="s">
        <v>20</v>
      </c>
    </row>
    <row r="36" spans="2:12" ht="15.75" customHeight="1" x14ac:dyDescent="0.2">
      <c r="B36" s="32"/>
      <c r="C36" s="47"/>
      <c r="D36" s="58"/>
      <c r="E36" s="47"/>
      <c r="F36" s="32"/>
      <c r="G36" s="48"/>
      <c r="H36" s="48"/>
      <c r="I36" s="56" t="str">
        <f>IF(G36=0,"",IF(H36=0,"",SUM(G36:H36)))</f>
        <v/>
      </c>
      <c r="J36" s="52" t="str">
        <f>IF(I36="","",IF(D36="",0,IF(D36&gt;153.757,I36,IF(D36&lt;28,10^(0.787004341*LOG10(28/153.757)^2)*I36,10^(0.787004341*LOG10(D36/153.757)^2)*I36))))</f>
        <v/>
      </c>
      <c r="L36" s="59"/>
    </row>
    <row r="37" spans="2:12" ht="15.75" customHeight="1" x14ac:dyDescent="0.2">
      <c r="B37" s="32"/>
      <c r="C37" s="47"/>
      <c r="D37" s="58"/>
      <c r="E37" s="47"/>
      <c r="F37" s="32"/>
      <c r="G37" s="48"/>
      <c r="H37" s="48"/>
      <c r="I37" s="56" t="str">
        <f>IF(G37=0,"",IF(H37=0,"",SUM(G37:H37)))</f>
        <v/>
      </c>
      <c r="J37" s="52" t="str">
        <f t="shared" ref="J37:J39" si="2">IF(I37="","",IF(D37="",0,IF(D37&gt;153.757,I37,IF(D37&lt;28,10^(0.787004341*LOG10(28/153.757)^2)*I37,10^(0.787004341*LOG10(D37/153.757)^2)*I37))))</f>
        <v/>
      </c>
    </row>
    <row r="38" spans="2:12" ht="15.75" customHeight="1" x14ac:dyDescent="0.2">
      <c r="B38" s="32"/>
      <c r="C38" s="47"/>
      <c r="D38" s="58"/>
      <c r="E38" s="47"/>
      <c r="F38" s="32"/>
      <c r="G38" s="48"/>
      <c r="H38" s="48"/>
      <c r="I38" s="56" t="str">
        <f>IF(G38=0,"",IF(H38=0,"",SUM(G38:H38)))</f>
        <v/>
      </c>
      <c r="J38" s="52" t="str">
        <f t="shared" si="2"/>
        <v/>
      </c>
    </row>
    <row r="39" spans="2:12" ht="15.75" customHeight="1" x14ac:dyDescent="0.2">
      <c r="B39" s="32"/>
      <c r="C39" s="47"/>
      <c r="D39" s="58"/>
      <c r="E39" s="47"/>
      <c r="F39" s="32"/>
      <c r="G39" s="48"/>
      <c r="H39" s="48"/>
      <c r="I39" s="56" t="str">
        <f>IF(G39=0,"",IF(H39=0,"",SUM(G39:H39)))</f>
        <v/>
      </c>
      <c r="J39" s="52" t="str">
        <f t="shared" si="2"/>
        <v/>
      </c>
    </row>
    <row r="40" spans="2:12" s="4" customFormat="1" ht="15.75" customHeight="1" x14ac:dyDescent="0.2">
      <c r="B40" s="34"/>
      <c r="C40" s="35"/>
      <c r="D40" s="36"/>
      <c r="E40" s="35"/>
      <c r="F40" s="35"/>
      <c r="G40" s="36"/>
      <c r="H40" s="37"/>
      <c r="I40" s="38" t="s">
        <v>25</v>
      </c>
      <c r="J40" s="53" t="str">
        <f>IF(SUM(J36:J39)&gt;0,SUM(J36:J39),"")</f>
        <v/>
      </c>
    </row>
    <row r="41" spans="2:12" x14ac:dyDescent="0.15">
      <c r="B41" s="5"/>
      <c r="C41" s="6"/>
      <c r="D41" s="7"/>
      <c r="E41" s="6"/>
      <c r="F41" s="6"/>
      <c r="G41" s="15"/>
      <c r="H41" s="15"/>
      <c r="I41" s="15"/>
      <c r="J41" s="3"/>
    </row>
    <row r="42" spans="2:12" ht="14" x14ac:dyDescent="0.15">
      <c r="B42" s="39" t="s">
        <v>26</v>
      </c>
      <c r="C42" s="8"/>
      <c r="D42" s="7"/>
      <c r="E42" s="6"/>
      <c r="F42" s="6"/>
      <c r="G42" s="15"/>
      <c r="H42" s="15"/>
      <c r="I42" s="15"/>
      <c r="J42" s="3"/>
    </row>
    <row r="43" spans="2:12" ht="15" x14ac:dyDescent="0.15">
      <c r="B43" s="42" t="s">
        <v>12</v>
      </c>
      <c r="C43" s="43" t="s">
        <v>13</v>
      </c>
      <c r="D43" s="44" t="s">
        <v>14</v>
      </c>
      <c r="E43" s="43" t="s">
        <v>15</v>
      </c>
      <c r="F43" s="43" t="s">
        <v>16</v>
      </c>
      <c r="G43" s="55" t="s">
        <v>17</v>
      </c>
      <c r="H43" s="55" t="s">
        <v>18</v>
      </c>
      <c r="I43" s="55" t="s">
        <v>19</v>
      </c>
      <c r="J43" s="46" t="s">
        <v>20</v>
      </c>
    </row>
    <row r="44" spans="2:12" ht="15.75" customHeight="1" x14ac:dyDescent="0.2">
      <c r="B44" s="32"/>
      <c r="C44" s="47"/>
      <c r="D44" s="58"/>
      <c r="E44" s="47"/>
      <c r="F44" s="32"/>
      <c r="G44" s="48"/>
      <c r="H44" s="48"/>
      <c r="I44" s="56" t="str">
        <f>IF(G44=0,"",IF(H44=0,"",SUM(G44:H44)))</f>
        <v/>
      </c>
      <c r="J44" s="52" t="str">
        <f>IF(I44="","",IF(D44="",0,IF(D44&gt;153.757,I44,IF(D44&lt;28,10^(0.787004341*LOG10(28/153.757)^2)*I44,10^(0.787004341*LOG10(D44/153.757)^2)*I44))))</f>
        <v/>
      </c>
    </row>
    <row r="45" spans="2:12" ht="15.75" customHeight="1" x14ac:dyDescent="0.2">
      <c r="B45" s="32"/>
      <c r="C45" s="47"/>
      <c r="D45" s="58"/>
      <c r="E45" s="47"/>
      <c r="F45" s="32"/>
      <c r="G45" s="48"/>
      <c r="H45" s="48"/>
      <c r="I45" s="56" t="str">
        <f>IF(G45=0,"",IF(H45=0,"",SUM(G45:H45)))</f>
        <v/>
      </c>
      <c r="J45" s="52" t="str">
        <f t="shared" ref="J45:J47" si="3">IF(I45="","",IF(D45="",0,IF(D45&gt;153.757,I45,IF(D45&lt;28,10^(0.787004341*LOG10(28/153.757)^2)*I45,10^(0.787004341*LOG10(D45/153.757)^2)*I45))))</f>
        <v/>
      </c>
    </row>
    <row r="46" spans="2:12" ht="15.75" customHeight="1" x14ac:dyDescent="0.2">
      <c r="B46" s="32"/>
      <c r="C46" s="47"/>
      <c r="D46" s="58"/>
      <c r="E46" s="47"/>
      <c r="F46" s="32"/>
      <c r="G46" s="48"/>
      <c r="H46" s="48"/>
      <c r="I46" s="56" t="str">
        <f>IF(G46=0,"",IF(H46=0,"",SUM(G46:H46)))</f>
        <v/>
      </c>
      <c r="J46" s="52" t="str">
        <f t="shared" si="3"/>
        <v/>
      </c>
    </row>
    <row r="47" spans="2:12" ht="15.75" customHeight="1" x14ac:dyDescent="0.2">
      <c r="B47" s="32"/>
      <c r="C47" s="47"/>
      <c r="D47" s="58"/>
      <c r="E47" s="47"/>
      <c r="F47" s="32"/>
      <c r="G47" s="48"/>
      <c r="H47" s="48"/>
      <c r="I47" s="56" t="str">
        <f>IF(G47=0,"",IF(H47=0,"",SUM(G47:H47)))</f>
        <v/>
      </c>
      <c r="J47" s="52" t="str">
        <f t="shared" si="3"/>
        <v/>
      </c>
    </row>
    <row r="48" spans="2:12" ht="15.75" customHeight="1" x14ac:dyDescent="0.2">
      <c r="B48" s="49"/>
      <c r="C48" s="49"/>
      <c r="D48" s="49"/>
      <c r="E48" s="49"/>
      <c r="F48" s="49"/>
      <c r="G48" s="49"/>
      <c r="H48" s="50"/>
      <c r="I48" s="51" t="s">
        <v>27</v>
      </c>
      <c r="J48" s="53" t="str">
        <f>IF(SUM(J44:J47)&gt;0,SUM(J44:J47),"")</f>
        <v/>
      </c>
    </row>
    <row r="50" spans="2:10" s="4" customFormat="1" ht="21.75" customHeight="1" x14ac:dyDescent="0.15">
      <c r="B50"/>
      <c r="C50"/>
      <c r="D50"/>
      <c r="E50"/>
      <c r="F50"/>
      <c r="G50"/>
      <c r="H50"/>
      <c r="I50"/>
      <c r="J50"/>
    </row>
    <row r="51" spans="2:10" ht="27" customHeight="1" x14ac:dyDescent="0.15">
      <c r="B51" s="80"/>
      <c r="C51" s="81"/>
      <c r="D51" s="81"/>
      <c r="E51" s="81"/>
      <c r="F51" s="81"/>
      <c r="G51" s="81"/>
      <c r="H51" s="81"/>
      <c r="I51" s="81"/>
      <c r="J51" s="81"/>
    </row>
    <row r="52" spans="2:10" x14ac:dyDescent="0.15">
      <c r="G52" s="15"/>
      <c r="H52" s="15"/>
      <c r="I52" s="15"/>
    </row>
    <row r="53" spans="2:10" x14ac:dyDescent="0.15">
      <c r="G53" s="15"/>
      <c r="H53" s="15"/>
      <c r="I53" s="15"/>
    </row>
    <row r="54" spans="2:10" x14ac:dyDescent="0.15">
      <c r="G54" s="15"/>
      <c r="H54" s="15"/>
      <c r="I54" s="15"/>
    </row>
    <row r="55" spans="2:10" x14ac:dyDescent="0.15">
      <c r="G55" s="15"/>
      <c r="H55" s="15"/>
      <c r="I55" s="15"/>
    </row>
    <row r="56" spans="2:10" x14ac:dyDescent="0.15">
      <c r="G56" s="15"/>
      <c r="H56" s="15"/>
      <c r="I56" s="15"/>
    </row>
  </sheetData>
  <mergeCells count="7">
    <mergeCell ref="B51:J51"/>
    <mergeCell ref="B2:J2"/>
    <mergeCell ref="B3:J3"/>
    <mergeCell ref="B4:J4"/>
    <mergeCell ref="E5:H5"/>
    <mergeCell ref="B6:J6"/>
    <mergeCell ref="H8:J8"/>
  </mergeCells>
  <phoneticPr fontId="0" type="noConversion"/>
  <pageMargins left="0.78740157499999996" right="0.78740157499999996" top="0.984251969" bottom="0.984251969" header="0.5" footer="0.5"/>
  <pageSetup paperSize="9" scale="91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56"/>
  <sheetViews>
    <sheetView showGridLines="0" showRowColHeaders="0" workbookViewId="0">
      <pane ySplit="16" topLeftCell="A17" activePane="bottomLeft" state="frozen"/>
      <selection pane="bottomLeft" activeCell="J20" sqref="J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31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89" t="s">
        <v>52</v>
      </c>
      <c r="E7" s="89"/>
      <c r="F7" s="89"/>
      <c r="G7" s="62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J32</f>
        <v/>
      </c>
    </row>
    <row r="13" spans="2:10" ht="16" x14ac:dyDescent="0.2">
      <c r="H13" s="19"/>
      <c r="I13" s="24" t="s">
        <v>8</v>
      </c>
      <c r="J13" s="25" t="str">
        <f>J40</f>
        <v/>
      </c>
    </row>
    <row r="14" spans="2:10" ht="16" x14ac:dyDescent="0.2">
      <c r="H14" s="26"/>
      <c r="I14" s="27" t="s">
        <v>9</v>
      </c>
      <c r="J14" s="28" t="str">
        <f>J48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0" ht="16" x14ac:dyDescent="0.2">
      <c r="B18" s="20" t="s">
        <v>11</v>
      </c>
      <c r="C18" s="1"/>
    </row>
    <row r="19" spans="2:10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0" ht="16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IF(I20="","",IF(D20="",0,IF(D20&gt;153.757,I20,IF(D20&lt;28,10^(0.787004341*LOG10(28/153.757)^2)*I20,10^(0.787004341*LOG10(D20/153.757)^2)*I20))))</f>
        <v/>
      </c>
    </row>
    <row r="21" spans="2:10" ht="16" x14ac:dyDescent="0.2">
      <c r="B21" s="74"/>
      <c r="C21" s="75"/>
      <c r="D21" s="76"/>
      <c r="E21" s="75"/>
      <c r="F21" s="74"/>
      <c r="G21" s="77"/>
      <c r="H21" s="77"/>
      <c r="I21" s="56" t="str">
        <f>IF(G21=0,"",IF(H21=0,"",SUM(G21:H21)))</f>
        <v/>
      </c>
      <c r="J21" s="52" t="str">
        <f t="shared" ref="J21:J23" si="0">IF(I21="","",IF(D21="",0,IF(D21&gt;153.757,I21,IF(D21&lt;28,10^(0.787004341*LOG10(28/153.757)^2)*I21,10^(0.787004341*LOG10(D21/153.757)^2)*I21))))</f>
        <v/>
      </c>
    </row>
    <row r="22" spans="2:10" ht="16" x14ac:dyDescent="0.2">
      <c r="B22" s="74"/>
      <c r="C22" s="75"/>
      <c r="D22" s="76"/>
      <c r="E22" s="75"/>
      <c r="F22" s="74"/>
      <c r="G22" s="77"/>
      <c r="H22" s="77"/>
      <c r="I22" s="56" t="str">
        <f>IF(G22=0,"",IF(H22=0,"",SUM(G22:H22)))</f>
        <v/>
      </c>
      <c r="J22" s="52" t="str">
        <f t="shared" si="0"/>
        <v/>
      </c>
    </row>
    <row r="23" spans="2:10" ht="16" x14ac:dyDescent="0.2">
      <c r="B23" s="74"/>
      <c r="C23" s="75"/>
      <c r="D23" s="76"/>
      <c r="E23" s="75"/>
      <c r="F23" s="74"/>
      <c r="G23" s="77"/>
      <c r="H23" s="77"/>
      <c r="I23" s="56" t="str">
        <f>IF(G23=0,"",IF(H23=0,"",SUM(G23:H23)))</f>
        <v/>
      </c>
      <c r="J23" s="52" t="str">
        <f t="shared" si="0"/>
        <v/>
      </c>
    </row>
    <row r="24" spans="2:10" ht="16" x14ac:dyDescent="0.2">
      <c r="B24" s="34"/>
      <c r="C24" s="35"/>
      <c r="D24" s="36"/>
      <c r="E24" s="35"/>
      <c r="F24" s="34"/>
      <c r="G24" s="36"/>
      <c r="H24" s="37"/>
      <c r="I24" s="38" t="s">
        <v>21</v>
      </c>
      <c r="J24" s="53" t="str">
        <f>IF(SUM(J20:J23)&gt;0,SUM(J20:J23),"")</f>
        <v/>
      </c>
    </row>
    <row r="25" spans="2:10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0" ht="16" x14ac:dyDescent="0.2">
      <c r="B26" s="54" t="s">
        <v>22</v>
      </c>
      <c r="C26" s="8"/>
      <c r="D26" s="7"/>
      <c r="E26" s="6"/>
      <c r="F26" s="5"/>
      <c r="G26" s="7"/>
      <c r="H26" s="7"/>
      <c r="I26" s="7"/>
      <c r="J26" s="3"/>
    </row>
    <row r="27" spans="2:10" ht="15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0" ht="15.75" customHeight="1" x14ac:dyDescent="0.2">
      <c r="B28" s="32"/>
      <c r="C28" s="47"/>
      <c r="D28" s="58"/>
      <c r="E28" s="47"/>
      <c r="F28" s="32"/>
      <c r="G28" s="48"/>
      <c r="H28" s="48"/>
      <c r="I28" s="56" t="str">
        <f>IF(G28=0,"",IF(H28=0,"",SUM(G28:H28)))</f>
        <v/>
      </c>
      <c r="J28" s="52" t="str">
        <f>IF(I28="","",IF(D28="",0,IF(D28&gt;153.757,I28,IF(D28&lt;28,10^(0.787004341*LOG10(28/153.757)^2)*I28,10^(0.787004341*LOG10(D28/153.757)^2)*I28))))</f>
        <v/>
      </c>
    </row>
    <row r="29" spans="2:10" s="4" customFormat="1" ht="15.75" customHeight="1" x14ac:dyDescent="0.2">
      <c r="B29" s="32"/>
      <c r="C29" s="47"/>
      <c r="D29" s="58"/>
      <c r="E29" s="47"/>
      <c r="F29" s="32"/>
      <c r="G29" s="48"/>
      <c r="H29" s="48"/>
      <c r="I29" s="56" t="str">
        <f>IF(G29=0,"",IF(H29=0,"",SUM(G29:H29)))</f>
        <v/>
      </c>
      <c r="J29" s="52" t="str">
        <f t="shared" ref="J29:J31" si="1">IF(I29="","",IF(D29="",0,IF(D29&gt;153.757,I29,IF(D29&lt;28,10^(0.787004341*LOG10(28/153.757)^2)*I29,10^(0.787004341*LOG10(D29/153.757)^2)*I29))))</f>
        <v/>
      </c>
    </row>
    <row r="30" spans="2:10" ht="15.75" customHeight="1" x14ac:dyDescent="0.2">
      <c r="B30" s="32"/>
      <c r="C30" s="47"/>
      <c r="D30" s="58"/>
      <c r="E30" s="47"/>
      <c r="F30" s="32"/>
      <c r="G30" s="48"/>
      <c r="H30" s="48"/>
      <c r="I30" s="56" t="str">
        <f>IF(G30=0,"",IF(H30=0,"",SUM(G30:H30)))</f>
        <v/>
      </c>
      <c r="J30" s="52" t="str">
        <f t="shared" si="1"/>
        <v/>
      </c>
    </row>
    <row r="31" spans="2:10" ht="15.75" customHeight="1" x14ac:dyDescent="0.2">
      <c r="B31" s="32"/>
      <c r="C31" s="47"/>
      <c r="D31" s="58"/>
      <c r="E31" s="47"/>
      <c r="F31" s="32"/>
      <c r="G31" s="48"/>
      <c r="H31" s="48"/>
      <c r="I31" s="56" t="str">
        <f>IF(G31=0,"",IF(H31=0,"",SUM(G31:H31)))</f>
        <v/>
      </c>
      <c r="J31" s="52" t="str">
        <f t="shared" si="1"/>
        <v/>
      </c>
    </row>
    <row r="32" spans="2:10" ht="15.75" customHeight="1" x14ac:dyDescent="0.2">
      <c r="B32" s="34"/>
      <c r="C32" s="35"/>
      <c r="D32" s="36"/>
      <c r="E32" s="35"/>
      <c r="F32" s="34"/>
      <c r="G32" s="36"/>
      <c r="H32" s="37"/>
      <c r="I32" s="38" t="s">
        <v>23</v>
      </c>
      <c r="J32" s="53" t="str">
        <f>IF(SUM(J28:J31)&gt;0,SUM(J28:J31),"")</f>
        <v/>
      </c>
    </row>
    <row r="33" spans="2:10" x14ac:dyDescent="0.15">
      <c r="B33" s="5"/>
      <c r="C33" s="6"/>
      <c r="D33" s="7"/>
      <c r="E33" s="6"/>
      <c r="F33" s="5"/>
      <c r="G33" s="7"/>
      <c r="H33" s="7"/>
      <c r="I33" s="7"/>
      <c r="J33" s="3"/>
    </row>
    <row r="34" spans="2:10" ht="16" x14ac:dyDescent="0.2">
      <c r="B34" s="54" t="s">
        <v>24</v>
      </c>
      <c r="C34" s="8"/>
      <c r="D34" s="7"/>
      <c r="E34" s="6"/>
      <c r="F34" s="5"/>
      <c r="G34" s="7"/>
      <c r="H34" s="7"/>
      <c r="I34" s="7"/>
      <c r="J34" s="3"/>
    </row>
    <row r="35" spans="2:10" ht="15" x14ac:dyDescent="0.15">
      <c r="B35" s="42" t="s">
        <v>12</v>
      </c>
      <c r="C35" s="43" t="s">
        <v>13</v>
      </c>
      <c r="D35" s="44" t="s">
        <v>14</v>
      </c>
      <c r="E35" s="43" t="s">
        <v>15</v>
      </c>
      <c r="F35" s="45" t="s">
        <v>16</v>
      </c>
      <c r="G35" s="44" t="s">
        <v>17</v>
      </c>
      <c r="H35" s="44" t="s">
        <v>18</v>
      </c>
      <c r="I35" s="44" t="s">
        <v>19</v>
      </c>
      <c r="J35" s="46" t="s">
        <v>20</v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>IF(G36=0,"",IF(H36=0,"",SUM(G36:H36)))</f>
        <v/>
      </c>
      <c r="J36" s="52" t="str">
        <f>IF(I36="","",IF(D36="",0,IF(D36&gt;153.757,I36,IF(D36&lt;28,10^(0.787004341*LOG10(28/153.757)^2)*I36,10^(0.787004341*LOG10(D36/153.757)^2)*I36))))</f>
        <v/>
      </c>
    </row>
    <row r="37" spans="2:10" ht="15.75" customHeight="1" x14ac:dyDescent="0.2">
      <c r="B37" s="32"/>
      <c r="C37" s="47"/>
      <c r="D37" s="58"/>
      <c r="E37" s="47"/>
      <c r="F37" s="32"/>
      <c r="G37" s="48"/>
      <c r="H37" s="48"/>
      <c r="I37" s="56" t="str">
        <f>IF(G37=0,"",IF(H37=0,"",SUM(G37:H37)))</f>
        <v/>
      </c>
      <c r="J37" s="52" t="str">
        <f t="shared" ref="J37:J39" si="2">IF(I37="","",IF(D37="",0,IF(D37&gt;153.757,I37,IF(D37&lt;28,10^(0.787004341*LOG10(28/153.757)^2)*I37,10^(0.787004341*LOG10(D37/153.757)^2)*I37))))</f>
        <v/>
      </c>
    </row>
    <row r="38" spans="2:10" ht="15.75" customHeight="1" x14ac:dyDescent="0.2">
      <c r="B38" s="32"/>
      <c r="C38" s="47"/>
      <c r="D38" s="58"/>
      <c r="E38" s="47"/>
      <c r="F38" s="32"/>
      <c r="G38" s="48"/>
      <c r="H38" s="48"/>
      <c r="I38" s="56" t="str">
        <f>IF(G38=0,"",IF(H38=0,"",SUM(G38:H38)))</f>
        <v/>
      </c>
      <c r="J38" s="52" t="str">
        <f t="shared" si="2"/>
        <v/>
      </c>
    </row>
    <row r="39" spans="2:10" ht="15.75" customHeight="1" x14ac:dyDescent="0.2">
      <c r="B39" s="32"/>
      <c r="C39" s="47"/>
      <c r="D39" s="58"/>
      <c r="E39" s="47"/>
      <c r="F39" s="32"/>
      <c r="G39" s="48"/>
      <c r="H39" s="48"/>
      <c r="I39" s="56" t="str">
        <f>IF(G39=0,"",IF(H39=0,"",SUM(G39:H39)))</f>
        <v/>
      </c>
      <c r="J39" s="52" t="str">
        <f t="shared" si="2"/>
        <v/>
      </c>
    </row>
    <row r="40" spans="2:10" s="4" customFormat="1" ht="15.75" customHeight="1" x14ac:dyDescent="0.2">
      <c r="B40" s="34"/>
      <c r="C40" s="35"/>
      <c r="D40" s="36"/>
      <c r="E40" s="35"/>
      <c r="F40" s="35"/>
      <c r="G40" s="36"/>
      <c r="H40" s="37"/>
      <c r="I40" s="38" t="s">
        <v>25</v>
      </c>
      <c r="J40" s="53" t="str">
        <f>IF(SUM(J36:J39)&gt;0,SUM(J36:J39),"")</f>
        <v/>
      </c>
    </row>
    <row r="41" spans="2:10" x14ac:dyDescent="0.15">
      <c r="B41" s="5"/>
      <c r="C41" s="6"/>
      <c r="D41" s="7"/>
      <c r="E41" s="6"/>
      <c r="F41" s="6"/>
      <c r="G41" s="15"/>
      <c r="H41" s="15"/>
      <c r="I41" s="15"/>
      <c r="J41" s="3"/>
    </row>
    <row r="42" spans="2:10" ht="14" x14ac:dyDescent="0.15">
      <c r="B42" s="39" t="s">
        <v>26</v>
      </c>
      <c r="C42" s="8"/>
      <c r="D42" s="7"/>
      <c r="E42" s="6"/>
      <c r="F42" s="6"/>
      <c r="G42" s="15"/>
      <c r="H42" s="15"/>
      <c r="I42" s="15"/>
      <c r="J42" s="3"/>
    </row>
    <row r="43" spans="2:10" ht="15" x14ac:dyDescent="0.15">
      <c r="B43" s="42" t="s">
        <v>12</v>
      </c>
      <c r="C43" s="43" t="s">
        <v>13</v>
      </c>
      <c r="D43" s="44" t="s">
        <v>14</v>
      </c>
      <c r="E43" s="43" t="s">
        <v>15</v>
      </c>
      <c r="F43" s="43" t="s">
        <v>16</v>
      </c>
      <c r="G43" s="55" t="s">
        <v>17</v>
      </c>
      <c r="H43" s="55" t="s">
        <v>18</v>
      </c>
      <c r="I43" s="55" t="s">
        <v>19</v>
      </c>
      <c r="J43" s="46" t="s">
        <v>20</v>
      </c>
    </row>
    <row r="44" spans="2:10" ht="15.75" customHeight="1" x14ac:dyDescent="0.2">
      <c r="B44" s="32"/>
      <c r="C44" s="47"/>
      <c r="D44" s="58"/>
      <c r="E44" s="47"/>
      <c r="F44" s="32"/>
      <c r="G44" s="48"/>
      <c r="H44" s="48"/>
      <c r="I44" s="56" t="str">
        <f>IF(G44=0,"",IF(H44=0,"",SUM(G44:H44)))</f>
        <v/>
      </c>
      <c r="J44" s="52" t="str">
        <f>IF(I44="","",IF(D44="",0,IF(D44&gt;153.757,I44,IF(D44&lt;28,10^(0.787004341*LOG10(28/153.757)^2)*I44,10^(0.787004341*LOG10(D44/153.757)^2)*I44))))</f>
        <v/>
      </c>
    </row>
    <row r="45" spans="2:10" ht="15.75" customHeight="1" x14ac:dyDescent="0.2">
      <c r="B45" s="32"/>
      <c r="C45" s="47"/>
      <c r="D45" s="58"/>
      <c r="E45" s="47"/>
      <c r="F45" s="32"/>
      <c r="G45" s="48"/>
      <c r="H45" s="48"/>
      <c r="I45" s="56" t="str">
        <f>IF(G45=0,"",IF(H45=0,"",SUM(G45:H45)))</f>
        <v/>
      </c>
      <c r="J45" s="52" t="str">
        <f t="shared" ref="J45:J47" si="3">IF(I45="","",IF(D45="",0,IF(D45&gt;153.757,I45,IF(D45&lt;28,10^(0.787004341*LOG10(28/153.757)^2)*I45,10^(0.787004341*LOG10(D45/153.757)^2)*I45))))</f>
        <v/>
      </c>
    </row>
    <row r="46" spans="2:10" ht="15.75" customHeight="1" x14ac:dyDescent="0.2">
      <c r="B46" s="32"/>
      <c r="C46" s="47"/>
      <c r="D46" s="58"/>
      <c r="E46" s="47"/>
      <c r="F46" s="32"/>
      <c r="G46" s="48"/>
      <c r="H46" s="48"/>
      <c r="I46" s="56" t="str">
        <f>IF(G46=0,"",IF(H46=0,"",SUM(G46:H46)))</f>
        <v/>
      </c>
      <c r="J46" s="52" t="str">
        <f t="shared" si="3"/>
        <v/>
      </c>
    </row>
    <row r="47" spans="2:10" ht="15.75" customHeight="1" x14ac:dyDescent="0.2">
      <c r="B47" s="32"/>
      <c r="C47" s="47"/>
      <c r="D47" s="58"/>
      <c r="E47" s="47"/>
      <c r="F47" s="32"/>
      <c r="G47" s="48"/>
      <c r="H47" s="48"/>
      <c r="I47" s="56" t="str">
        <f>IF(G47=0,"",IF(H47=0,"",SUM(G47:H47)))</f>
        <v/>
      </c>
      <c r="J47" s="52" t="str">
        <f t="shared" si="3"/>
        <v/>
      </c>
    </row>
    <row r="48" spans="2:10" ht="15.75" customHeight="1" x14ac:dyDescent="0.2">
      <c r="B48" s="49"/>
      <c r="C48" s="49"/>
      <c r="D48" s="49"/>
      <c r="E48" s="49"/>
      <c r="F48" s="49"/>
      <c r="G48" s="49"/>
      <c r="H48" s="50"/>
      <c r="I48" s="51" t="s">
        <v>27</v>
      </c>
      <c r="J48" s="53" t="str">
        <f>IF(SUM(J44:J47)&gt;0,SUM(J44:J47),"")</f>
        <v/>
      </c>
    </row>
    <row r="50" spans="2:10" s="4" customFormat="1" ht="21.75" customHeight="1" x14ac:dyDescent="0.15">
      <c r="B50"/>
      <c r="C50"/>
      <c r="D50"/>
      <c r="E50"/>
      <c r="F50"/>
      <c r="G50"/>
      <c r="H50"/>
      <c r="I50"/>
      <c r="J50"/>
    </row>
    <row r="51" spans="2:10" ht="27" customHeight="1" x14ac:dyDescent="0.15">
      <c r="B51" s="80"/>
      <c r="C51" s="81"/>
      <c r="D51" s="81"/>
      <c r="E51" s="81"/>
      <c r="F51" s="81"/>
      <c r="G51" s="81"/>
      <c r="H51" s="81"/>
      <c r="I51" s="81"/>
      <c r="J51" s="81"/>
    </row>
    <row r="52" spans="2:10" x14ac:dyDescent="0.15">
      <c r="G52" s="15"/>
      <c r="H52" s="15"/>
      <c r="I52" s="15"/>
    </row>
    <row r="53" spans="2:10" x14ac:dyDescent="0.15">
      <c r="G53" s="15"/>
      <c r="H53" s="15"/>
      <c r="I53" s="15"/>
    </row>
    <row r="54" spans="2:10" x14ac:dyDescent="0.15">
      <c r="G54" s="15"/>
      <c r="H54" s="15"/>
      <c r="I54" s="15"/>
    </row>
    <row r="55" spans="2:10" x14ac:dyDescent="0.15">
      <c r="G55" s="15"/>
      <c r="H55" s="15"/>
      <c r="I55" s="15"/>
    </row>
    <row r="56" spans="2:10" x14ac:dyDescent="0.15">
      <c r="G56" s="15"/>
      <c r="H56" s="15"/>
      <c r="I56" s="15"/>
    </row>
  </sheetData>
  <mergeCells count="8">
    <mergeCell ref="B51:J51"/>
    <mergeCell ref="B2:J2"/>
    <mergeCell ref="B3:J3"/>
    <mergeCell ref="B4:J4"/>
    <mergeCell ref="E5:H5"/>
    <mergeCell ref="B6:J6"/>
    <mergeCell ref="H8:J8"/>
    <mergeCell ref="D7:F7"/>
  </mergeCells>
  <pageMargins left="0.78740157499999996" right="0.78740157499999996" top="0.984251969" bottom="0.984251969" header="0.5" footer="0.5"/>
  <pageSetup paperSize="9" scale="91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B2:J52"/>
  <sheetViews>
    <sheetView showGridLines="0" showRowColHeaders="0" workbookViewId="0">
      <pane ySplit="16" topLeftCell="A17" activePane="bottomLeft" state="frozen"/>
      <selection pane="bottomLeft" activeCell="B20" sqref="B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32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89" t="s">
        <v>52</v>
      </c>
      <c r="E7" s="89"/>
      <c r="F7" s="89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D9" s="59"/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J23</f>
        <v/>
      </c>
    </row>
    <row r="12" spans="2:10" ht="16" x14ac:dyDescent="0.2">
      <c r="H12" s="19"/>
      <c r="I12" s="24" t="s">
        <v>7</v>
      </c>
      <c r="J12" s="25" t="str">
        <f>J30</f>
        <v/>
      </c>
    </row>
    <row r="13" spans="2:10" ht="16" x14ac:dyDescent="0.2">
      <c r="H13" s="19"/>
      <c r="I13" s="24" t="s">
        <v>8</v>
      </c>
      <c r="J13" s="25" t="str">
        <f>J37</f>
        <v/>
      </c>
    </row>
    <row r="14" spans="2:10" ht="16" x14ac:dyDescent="0.2">
      <c r="H14" s="26"/>
      <c r="I14" s="27" t="s">
        <v>9</v>
      </c>
      <c r="J14" s="28" t="str">
        <f>J44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0" ht="16" x14ac:dyDescent="0.2">
      <c r="B18" s="20" t="s">
        <v>11</v>
      </c>
      <c r="C18" s="1"/>
    </row>
    <row r="19" spans="2:10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0" ht="15.75" customHeight="1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IF(I20="","",IF(D20="",0,IF(D20&gt;193.609,I20,IF(D20&lt;32,10^(0.722762521*LOG10(32/193.609)^2)*I20,10^(0.722762521*LOG10(D20/193.609)^2)*I20))))</f>
        <v/>
      </c>
    </row>
    <row r="21" spans="2:10" ht="15.75" customHeight="1" x14ac:dyDescent="0.2">
      <c r="B21" s="74"/>
      <c r="C21" s="75"/>
      <c r="D21" s="76"/>
      <c r="E21" s="75"/>
      <c r="F21" s="74"/>
      <c r="G21" s="77"/>
      <c r="H21" s="77"/>
      <c r="I21" s="56" t="str">
        <f t="shared" ref="I21:I22" si="0">IF(G21=0,"",IF(H21=0,"",SUM(G21:H21)))</f>
        <v/>
      </c>
      <c r="J21" s="52" t="str">
        <f t="shared" ref="J21:J22" si="1">IF(I21="","",IF(D21="",0,IF(D21&gt;193.609,I21,IF(D21&lt;32,10^(0.722762521*LOG10(32/193.609)^2)*I21,10^(0.722762521*LOG10(D21/193.609)^2)*I21))))</f>
        <v/>
      </c>
    </row>
    <row r="22" spans="2:10" ht="15.75" customHeight="1" x14ac:dyDescent="0.2">
      <c r="B22" s="74"/>
      <c r="C22" s="75"/>
      <c r="D22" s="76"/>
      <c r="E22" s="75"/>
      <c r="F22" s="74"/>
      <c r="G22" s="77"/>
      <c r="H22" s="77"/>
      <c r="I22" s="56" t="str">
        <f t="shared" si="0"/>
        <v/>
      </c>
      <c r="J22" s="52" t="str">
        <f t="shared" si="1"/>
        <v/>
      </c>
    </row>
    <row r="23" spans="2:10" ht="15.75" customHeight="1" x14ac:dyDescent="0.15">
      <c r="B23" s="34"/>
      <c r="C23" s="35"/>
      <c r="D23" s="36"/>
      <c r="E23" s="35"/>
      <c r="F23" s="34"/>
      <c r="G23" s="36"/>
      <c r="H23" s="37" t="s">
        <v>21</v>
      </c>
      <c r="I23" s="78"/>
      <c r="J23" s="79" t="str">
        <f>IF(SUM(J20:J22)&gt;0,SUM(J20:J22),"")</f>
        <v/>
      </c>
    </row>
    <row r="24" spans="2:10" x14ac:dyDescent="0.15">
      <c r="B24" s="5"/>
      <c r="C24" s="6"/>
      <c r="D24" s="7"/>
      <c r="E24" s="6"/>
      <c r="F24" s="5"/>
      <c r="G24" s="7"/>
      <c r="H24" s="7"/>
      <c r="I24" s="7"/>
      <c r="J24" s="3"/>
    </row>
    <row r="25" spans="2:10" ht="16" x14ac:dyDescent="0.2">
      <c r="B25" s="54" t="s">
        <v>22</v>
      </c>
      <c r="C25" s="8"/>
      <c r="D25" s="7"/>
      <c r="E25" s="6"/>
      <c r="F25" s="5"/>
      <c r="G25" s="7"/>
      <c r="H25" s="7"/>
      <c r="I25" s="7"/>
      <c r="J25" s="3"/>
    </row>
    <row r="26" spans="2:10" ht="15" x14ac:dyDescent="0.15">
      <c r="B26" s="42" t="s">
        <v>12</v>
      </c>
      <c r="C26" s="43" t="s">
        <v>13</v>
      </c>
      <c r="D26" s="44" t="s">
        <v>14</v>
      </c>
      <c r="E26" s="43" t="s">
        <v>15</v>
      </c>
      <c r="F26" s="45" t="s">
        <v>16</v>
      </c>
      <c r="G26" s="44" t="s">
        <v>17</v>
      </c>
      <c r="H26" s="44" t="s">
        <v>18</v>
      </c>
      <c r="I26" s="44" t="s">
        <v>19</v>
      </c>
      <c r="J26" s="46" t="s">
        <v>20</v>
      </c>
    </row>
    <row r="27" spans="2:10" ht="15.75" customHeight="1" x14ac:dyDescent="0.2">
      <c r="B27" s="32"/>
      <c r="C27" s="47"/>
      <c r="D27" s="58"/>
      <c r="E27" s="47"/>
      <c r="F27" s="32"/>
      <c r="G27" s="48"/>
      <c r="H27" s="48"/>
      <c r="I27" s="56" t="str">
        <f>IF(G27=0,"",IF(H27=0,"",SUM(G27:H27)))</f>
        <v/>
      </c>
      <c r="J27" s="52" t="str">
        <f>IF(I27="","",IF(D27="",0,IF(D27&gt;193.609,I27,IF(D27&lt;32,10^(0.722762521*LOG10(32/193.609)^2)*I27,10^(0.722762521*LOG10(D27/193.609)^2)*I27))))</f>
        <v/>
      </c>
    </row>
    <row r="28" spans="2:10" s="4" customFormat="1" ht="15.75" customHeight="1" x14ac:dyDescent="0.2">
      <c r="B28" s="32"/>
      <c r="C28" s="47"/>
      <c r="D28" s="58"/>
      <c r="E28" s="47"/>
      <c r="F28" s="32"/>
      <c r="G28" s="48"/>
      <c r="H28" s="48"/>
      <c r="I28" s="56" t="str">
        <f t="shared" ref="I28:I29" si="2">IF(G28=0,"",IF(H28=0,"",SUM(G28:H28)))</f>
        <v/>
      </c>
      <c r="J28" s="52" t="str">
        <f t="shared" ref="J28:J29" si="3">IF(I28="","",IF(D28="",0,IF(D28&gt;193.609,I28,IF(D28&lt;32,10^(0.722762521*LOG10(32/193.609)^2)*I28,10^(0.722762521*LOG10(D28/193.609)^2)*I28))))</f>
        <v/>
      </c>
    </row>
    <row r="29" spans="2:10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si="2"/>
        <v/>
      </c>
      <c r="J29" s="52" t="str">
        <f t="shared" si="3"/>
        <v/>
      </c>
    </row>
    <row r="30" spans="2:10" ht="15.75" customHeight="1" x14ac:dyDescent="0.2">
      <c r="B30" s="34"/>
      <c r="C30" s="35"/>
      <c r="D30" s="36"/>
      <c r="E30" s="35"/>
      <c r="F30" s="34"/>
      <c r="G30" s="36"/>
      <c r="H30" s="37"/>
      <c r="I30" s="38" t="s">
        <v>23</v>
      </c>
      <c r="J30" s="53" t="str">
        <f>IF(SUM(J27:J29)&gt;0,SUM(J27:J29),"")</f>
        <v/>
      </c>
    </row>
    <row r="31" spans="2:10" x14ac:dyDescent="0.15">
      <c r="B31" s="5"/>
      <c r="C31" s="6"/>
      <c r="D31" s="7"/>
      <c r="E31" s="6"/>
      <c r="F31" s="5"/>
      <c r="G31" s="7"/>
      <c r="H31" s="7"/>
      <c r="I31" s="7"/>
      <c r="J31" s="3"/>
    </row>
    <row r="32" spans="2:10" ht="16" x14ac:dyDescent="0.2">
      <c r="B32" s="54" t="s">
        <v>24</v>
      </c>
      <c r="C32" s="8"/>
      <c r="D32" s="7"/>
      <c r="E32" s="6"/>
      <c r="F32" s="5"/>
      <c r="G32" s="7"/>
      <c r="H32" s="7"/>
      <c r="I32" s="7"/>
      <c r="J32" s="3"/>
    </row>
    <row r="33" spans="2:10" ht="14" x14ac:dyDescent="0.15">
      <c r="B33" s="9" t="s">
        <v>12</v>
      </c>
      <c r="C33" s="10" t="s">
        <v>13</v>
      </c>
      <c r="D33" s="11" t="s">
        <v>14</v>
      </c>
      <c r="E33" s="10" t="s">
        <v>15</v>
      </c>
      <c r="F33" s="12" t="s">
        <v>16</v>
      </c>
      <c r="G33" s="11" t="s">
        <v>17</v>
      </c>
      <c r="H33" s="11" t="s">
        <v>18</v>
      </c>
      <c r="I33" s="11" t="s">
        <v>19</v>
      </c>
      <c r="J33" s="13" t="s">
        <v>20</v>
      </c>
    </row>
    <row r="34" spans="2:10" ht="15.75" customHeight="1" x14ac:dyDescent="0.2">
      <c r="B34" s="32"/>
      <c r="C34" s="47"/>
      <c r="D34" s="58"/>
      <c r="E34" s="47"/>
      <c r="F34" s="32"/>
      <c r="G34" s="48"/>
      <c r="H34" s="48"/>
      <c r="I34" s="56" t="str">
        <f>IF(G34=0,"",IF(H34=0,"",SUM(G34:H34)))</f>
        <v/>
      </c>
      <c r="J34" s="52" t="str">
        <f>IF(I34="","",IF(D34="",0,IF(D34&gt;193.609,I34,IF(D34&lt;32,10^(0.722762521*LOG10(32/193.609)^2)*I34,10^(0.722762521*LOG10(D34/193.609)^2)*I34))))</f>
        <v/>
      </c>
    </row>
    <row r="35" spans="2:10" ht="15.75" customHeight="1" x14ac:dyDescent="0.2">
      <c r="B35" s="32"/>
      <c r="C35" s="47"/>
      <c r="D35" s="58"/>
      <c r="E35" s="47"/>
      <c r="F35" s="32"/>
      <c r="G35" s="48"/>
      <c r="H35" s="48"/>
      <c r="I35" s="56" t="str">
        <f t="shared" ref="I35:I36" si="4">IF(G35=0,"",IF(H35=0,"",SUM(G35:H35)))</f>
        <v/>
      </c>
      <c r="J35" s="52" t="str">
        <f t="shared" ref="J35:J36" si="5">IF(I35="","",IF(D35="",0,IF(D35&gt;193.609,I35,IF(D35&lt;32,10^(0.722762521*LOG10(32/193.609)^2)*I35,10^(0.722762521*LOG10(D35/193.609)^2)*I35))))</f>
        <v/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si="4"/>
        <v/>
      </c>
      <c r="J36" s="52" t="str">
        <f t="shared" si="5"/>
        <v/>
      </c>
    </row>
    <row r="37" spans="2:10" s="4" customFormat="1" ht="15.75" customHeight="1" x14ac:dyDescent="0.2">
      <c r="B37" s="34"/>
      <c r="C37" s="35"/>
      <c r="D37" s="36"/>
      <c r="E37" s="35"/>
      <c r="F37" s="35"/>
      <c r="G37" s="36"/>
      <c r="H37" s="37"/>
      <c r="I37" s="38" t="s">
        <v>25</v>
      </c>
      <c r="J37" s="53" t="str">
        <f>IF(SUM(J34:J36)&gt;0,SUM(J34:J36),"")</f>
        <v/>
      </c>
    </row>
    <row r="38" spans="2:10" x14ac:dyDescent="0.15">
      <c r="B38" s="5"/>
      <c r="C38" s="6"/>
      <c r="D38" s="7"/>
      <c r="E38" s="6"/>
      <c r="F38" s="6"/>
      <c r="G38" s="15"/>
      <c r="H38" s="15"/>
      <c r="I38" s="15"/>
      <c r="J38" s="3"/>
    </row>
    <row r="39" spans="2:10" ht="14" x14ac:dyDescent="0.15">
      <c r="B39" s="39" t="s">
        <v>26</v>
      </c>
      <c r="C39" s="8"/>
      <c r="D39" s="7"/>
      <c r="E39" s="6"/>
      <c r="F39" s="6"/>
      <c r="G39" s="15"/>
      <c r="H39" s="15"/>
      <c r="I39" s="15"/>
      <c r="J39" s="3"/>
    </row>
    <row r="40" spans="2:10" ht="15" x14ac:dyDescent="0.15">
      <c r="B40" s="42" t="s">
        <v>12</v>
      </c>
      <c r="C40" s="43" t="s">
        <v>13</v>
      </c>
      <c r="D40" s="44" t="s">
        <v>14</v>
      </c>
      <c r="E40" s="43" t="s">
        <v>15</v>
      </c>
      <c r="F40" s="43" t="s">
        <v>16</v>
      </c>
      <c r="G40" s="55" t="s">
        <v>17</v>
      </c>
      <c r="H40" s="55" t="s">
        <v>18</v>
      </c>
      <c r="I40" s="55" t="s">
        <v>19</v>
      </c>
      <c r="J40" s="46" t="s">
        <v>20</v>
      </c>
    </row>
    <row r="41" spans="2:10" ht="15.75" customHeight="1" x14ac:dyDescent="0.2">
      <c r="B41" s="32"/>
      <c r="C41" s="47"/>
      <c r="D41" s="58"/>
      <c r="E41" s="47"/>
      <c r="F41" s="32"/>
      <c r="G41" s="48"/>
      <c r="H41" s="48"/>
      <c r="I41" s="56" t="str">
        <f>IF(G41=0,"",IF(H41=0,"",SUM(G41:H41)))</f>
        <v/>
      </c>
      <c r="J41" s="52" t="str">
        <f>IF(I41="","",IF(D41="",0,IF(D41&gt;193.609,I41,IF(D41&lt;32,10^(0.722762521*LOG10(32/193.609)^2)*I41,10^(0.722762521*LOG10(D41/193.609)^2)*I41))))</f>
        <v/>
      </c>
    </row>
    <row r="42" spans="2:10" ht="15.75" customHeight="1" x14ac:dyDescent="0.2">
      <c r="B42" s="32"/>
      <c r="C42" s="47"/>
      <c r="D42" s="58"/>
      <c r="E42" s="47"/>
      <c r="F42" s="32"/>
      <c r="G42" s="48"/>
      <c r="H42" s="48"/>
      <c r="I42" s="56" t="str">
        <f t="shared" ref="I42:I43" si="6">IF(G42=0,"",IF(H42=0,"",SUM(G42:H42)))</f>
        <v/>
      </c>
      <c r="J42" s="52" t="str">
        <f t="shared" ref="J42:J43" si="7">IF(I42="","",IF(D42="",0,IF(D42&gt;193.609,I42,IF(D42&lt;32,10^(0.722762521*LOG10(32/193.609)^2)*I42,10^(0.722762521*LOG10(D42/193.609)^2)*I42))))</f>
        <v/>
      </c>
    </row>
    <row r="43" spans="2:10" ht="15.75" customHeight="1" x14ac:dyDescent="0.2">
      <c r="B43" s="32"/>
      <c r="C43" s="47"/>
      <c r="D43" s="58"/>
      <c r="E43" s="47"/>
      <c r="F43" s="32"/>
      <c r="G43" s="48"/>
      <c r="H43" s="48"/>
      <c r="I43" s="56" t="str">
        <f t="shared" si="6"/>
        <v/>
      </c>
      <c r="J43" s="52" t="str">
        <f t="shared" si="7"/>
        <v/>
      </c>
    </row>
    <row r="44" spans="2:10" ht="15.75" customHeight="1" x14ac:dyDescent="0.2">
      <c r="B44" s="49"/>
      <c r="C44" s="49"/>
      <c r="D44" s="49"/>
      <c r="E44" s="49"/>
      <c r="F44" s="49"/>
      <c r="G44" s="49"/>
      <c r="H44" s="50"/>
      <c r="I44" s="51" t="s">
        <v>27</v>
      </c>
      <c r="J44" s="53" t="str">
        <f>IF(SUM(J41:J43)&gt;0,SUM(J41:J43),"")</f>
        <v/>
      </c>
    </row>
    <row r="46" spans="2:10" s="4" customFormat="1" ht="21.75" customHeight="1" x14ac:dyDescent="0.15">
      <c r="B46"/>
      <c r="C46"/>
      <c r="D46"/>
      <c r="E46"/>
      <c r="F46"/>
      <c r="G46"/>
      <c r="H46"/>
      <c r="I46"/>
      <c r="J46"/>
    </row>
    <row r="47" spans="2:10" ht="27" customHeight="1" x14ac:dyDescent="0.15">
      <c r="B47" s="80"/>
      <c r="C47" s="81"/>
      <c r="D47" s="81"/>
      <c r="E47" s="81"/>
      <c r="F47" s="81"/>
      <c r="G47" s="81"/>
      <c r="H47" s="81"/>
      <c r="I47" s="81"/>
      <c r="J47" s="81"/>
    </row>
    <row r="48" spans="2:10" x14ac:dyDescent="0.15">
      <c r="G48" s="15"/>
      <c r="H48" s="15"/>
      <c r="I48" s="15"/>
    </row>
    <row r="49" spans="7:9" x14ac:dyDescent="0.15">
      <c r="G49" s="15"/>
      <c r="H49" s="15"/>
      <c r="I49" s="15"/>
    </row>
    <row r="50" spans="7:9" x14ac:dyDescent="0.15">
      <c r="G50" s="15"/>
      <c r="H50" s="15"/>
      <c r="I50" s="15"/>
    </row>
    <row r="51" spans="7:9" x14ac:dyDescent="0.15">
      <c r="G51" s="15"/>
      <c r="H51" s="15"/>
      <c r="I51" s="15"/>
    </row>
    <row r="52" spans="7:9" x14ac:dyDescent="0.15">
      <c r="G52" s="15"/>
      <c r="H52" s="15"/>
      <c r="I52" s="15"/>
    </row>
  </sheetData>
  <mergeCells count="8">
    <mergeCell ref="B47:J47"/>
    <mergeCell ref="B2:J2"/>
    <mergeCell ref="B3:J3"/>
    <mergeCell ref="B4:J4"/>
    <mergeCell ref="E5:H5"/>
    <mergeCell ref="B6:J6"/>
    <mergeCell ref="H8:J8"/>
    <mergeCell ref="D7:F7"/>
  </mergeCells>
  <phoneticPr fontId="0" type="noConversion"/>
  <pageMargins left="0.78740157499999996" right="0.78740157499999996" top="0.984251969" bottom="0.984251969" header="0.5" footer="0.5"/>
  <pageSetup paperSize="9" scale="8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52"/>
  <sheetViews>
    <sheetView showGridLines="0" showRowColHeaders="0" workbookViewId="0">
      <pane ySplit="16" topLeftCell="A17" activePane="bottomLeft" state="frozen"/>
      <selection pane="bottomLeft" activeCell="B20" sqref="B20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33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D7" s="89" t="s">
        <v>52</v>
      </c>
      <c r="E7" s="90"/>
      <c r="F7" s="90"/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J23</f>
        <v/>
      </c>
    </row>
    <row r="12" spans="2:10" ht="16" x14ac:dyDescent="0.2">
      <c r="H12" s="19"/>
      <c r="I12" s="24" t="s">
        <v>7</v>
      </c>
      <c r="J12" s="25" t="str">
        <f>J30</f>
        <v/>
      </c>
    </row>
    <row r="13" spans="2:10" ht="16" x14ac:dyDescent="0.2">
      <c r="H13" s="19"/>
      <c r="I13" s="24" t="s">
        <v>8</v>
      </c>
      <c r="J13" s="25" t="str">
        <f>J37</f>
        <v/>
      </c>
    </row>
    <row r="14" spans="2:10" ht="16" x14ac:dyDescent="0.2">
      <c r="H14" s="26"/>
      <c r="I14" s="27" t="s">
        <v>9</v>
      </c>
      <c r="J14" s="28" t="str">
        <f>J44</f>
        <v/>
      </c>
    </row>
    <row r="15" spans="2:10" ht="16" x14ac:dyDescent="0.2">
      <c r="H15" s="19"/>
      <c r="I15" s="24" t="s">
        <v>10</v>
      </c>
      <c r="J15" s="25" t="str">
        <f>IF(SUM(J11:J14)&gt;0,SUM(J11:J14),"")</f>
        <v/>
      </c>
    </row>
    <row r="16" spans="2:10" ht="16" x14ac:dyDescent="0.2">
      <c r="G16" s="19"/>
      <c r="H16" s="24"/>
      <c r="I16" s="25"/>
    </row>
    <row r="18" spans="2:10" ht="16" x14ac:dyDescent="0.2">
      <c r="B18" s="20" t="s">
        <v>11</v>
      </c>
      <c r="C18" s="1"/>
    </row>
    <row r="19" spans="2:10" s="4" customFormat="1" ht="21.75" customHeight="1" x14ac:dyDescent="0.15">
      <c r="B19" s="30" t="s">
        <v>12</v>
      </c>
      <c r="C19" s="31" t="s">
        <v>13</v>
      </c>
      <c r="D19" s="31" t="s">
        <v>14</v>
      </c>
      <c r="E19" s="31" t="s">
        <v>15</v>
      </c>
      <c r="F19" s="31" t="s">
        <v>16</v>
      </c>
      <c r="G19" s="31" t="s">
        <v>17</v>
      </c>
      <c r="H19" s="31" t="s">
        <v>18</v>
      </c>
      <c r="I19" s="31" t="s">
        <v>19</v>
      </c>
      <c r="J19" s="31" t="s">
        <v>20</v>
      </c>
    </row>
    <row r="20" spans="2:10" ht="16" x14ac:dyDescent="0.2">
      <c r="B20" s="74"/>
      <c r="C20" s="75"/>
      <c r="D20" s="76"/>
      <c r="E20" s="75"/>
      <c r="F20" s="74"/>
      <c r="G20" s="77"/>
      <c r="H20" s="77"/>
      <c r="I20" s="56" t="str">
        <f>IF(G20=0,"",IF(H20=0,"",SUM(G20:H20)))</f>
        <v/>
      </c>
      <c r="J20" s="52" t="str">
        <f>IF(I20="","",IF(D20="",0,IF(D20&gt;153.757,I20,IF(D20&lt;28,10^(0.787004341*LOG10(28/153.757)^2)*I20,10^(0.787004341*LOG10(D20/153.757)^2)*I20))))</f>
        <v/>
      </c>
    </row>
    <row r="21" spans="2:10" ht="16" x14ac:dyDescent="0.2">
      <c r="B21" s="74"/>
      <c r="C21" s="75"/>
      <c r="D21" s="76"/>
      <c r="E21" s="75"/>
      <c r="F21" s="74"/>
      <c r="G21" s="77"/>
      <c r="H21" s="77"/>
      <c r="I21" s="56" t="str">
        <f t="shared" ref="I21:I22" si="0">IF(G21=0,"",IF(H21=0,"",SUM(G21:H21)))</f>
        <v/>
      </c>
      <c r="J21" s="52" t="str">
        <f t="shared" ref="J21:J22" si="1">IF(I21="","",IF(D21="",0,IF(D21&gt;153.757,I21,IF(D21&lt;28,10^(0.787004341*LOG10(28/153.757)^2)*I21,10^(0.787004341*LOG10(D21/153.757)^2)*I21))))</f>
        <v/>
      </c>
    </row>
    <row r="22" spans="2:10" ht="16" x14ac:dyDescent="0.2">
      <c r="B22" s="74"/>
      <c r="C22" s="75"/>
      <c r="D22" s="76"/>
      <c r="E22" s="75"/>
      <c r="F22" s="74"/>
      <c r="G22" s="77"/>
      <c r="H22" s="77"/>
      <c r="I22" s="56" t="str">
        <f t="shared" si="0"/>
        <v/>
      </c>
      <c r="J22" s="52" t="str">
        <f t="shared" si="1"/>
        <v/>
      </c>
    </row>
    <row r="23" spans="2:10" ht="16" x14ac:dyDescent="0.2">
      <c r="B23" s="34"/>
      <c r="C23" s="35"/>
      <c r="D23" s="36"/>
      <c r="E23" s="35"/>
      <c r="F23" s="34"/>
      <c r="G23" s="36"/>
      <c r="H23" s="37"/>
      <c r="I23" s="38" t="s">
        <v>21</v>
      </c>
      <c r="J23" s="53" t="str">
        <f>IF(SUM(J20:J22)&gt;0,SUM(J20:J22),"")</f>
        <v/>
      </c>
    </row>
    <row r="24" spans="2:10" x14ac:dyDescent="0.15">
      <c r="B24" s="5"/>
      <c r="C24" s="6"/>
      <c r="D24" s="7"/>
      <c r="E24" s="6"/>
      <c r="F24" s="5"/>
      <c r="G24" s="7"/>
      <c r="H24" s="7"/>
      <c r="I24" s="7"/>
      <c r="J24" s="3"/>
    </row>
    <row r="25" spans="2:10" ht="16" x14ac:dyDescent="0.2">
      <c r="B25" s="54" t="s">
        <v>22</v>
      </c>
      <c r="C25" s="8"/>
      <c r="D25" s="7"/>
      <c r="E25" s="6"/>
      <c r="F25" s="5"/>
      <c r="G25" s="7"/>
      <c r="H25" s="7"/>
      <c r="I25" s="7"/>
      <c r="J25" s="3"/>
    </row>
    <row r="26" spans="2:10" ht="15" x14ac:dyDescent="0.15">
      <c r="B26" s="42" t="s">
        <v>12</v>
      </c>
      <c r="C26" s="43" t="s">
        <v>13</v>
      </c>
      <c r="D26" s="44" t="s">
        <v>14</v>
      </c>
      <c r="E26" s="43" t="s">
        <v>15</v>
      </c>
      <c r="F26" s="45" t="s">
        <v>16</v>
      </c>
      <c r="G26" s="44" t="s">
        <v>17</v>
      </c>
      <c r="H26" s="44" t="s">
        <v>18</v>
      </c>
      <c r="I26" s="44" t="s">
        <v>19</v>
      </c>
      <c r="J26" s="46" t="s">
        <v>20</v>
      </c>
    </row>
    <row r="27" spans="2:10" ht="15.75" customHeight="1" x14ac:dyDescent="0.2">
      <c r="B27" s="32"/>
      <c r="C27" s="47"/>
      <c r="D27" s="58"/>
      <c r="E27" s="47"/>
      <c r="F27" s="32"/>
      <c r="G27" s="48"/>
      <c r="H27" s="48"/>
      <c r="I27" s="56" t="str">
        <f>IF(G27=0,"",IF(H27=0,"",SUM(G27:H27)))</f>
        <v/>
      </c>
      <c r="J27" s="52" t="str">
        <f>IF(I27="","",IF(D27="",0,IF(D27&gt;153.757,I27,IF(D27&lt;28,10^(0.787004341*LOG10(28/153.757)^2)*I27,10^(0.787004341*LOG10(D27/153.757)^2)*I27))))</f>
        <v/>
      </c>
    </row>
    <row r="28" spans="2:10" s="4" customFormat="1" ht="15.75" customHeight="1" x14ac:dyDescent="0.2">
      <c r="B28" s="32"/>
      <c r="C28" s="47"/>
      <c r="D28" s="58"/>
      <c r="E28" s="47"/>
      <c r="F28" s="32"/>
      <c r="G28" s="48"/>
      <c r="H28" s="48"/>
      <c r="I28" s="56" t="str">
        <f t="shared" ref="I28:I29" si="2">IF(G28=0,"",IF(H28=0,"",SUM(G28:H28)))</f>
        <v/>
      </c>
      <c r="J28" s="52" t="str">
        <f t="shared" ref="J28:J29" si="3">IF(I28="","",IF(D28="",0,IF(D28&gt;153.757,I28,IF(D28&lt;28,10^(0.787004341*LOG10(28/153.757)^2)*I28,10^(0.787004341*LOG10(D28/153.757)^2)*I28))))</f>
        <v/>
      </c>
    </row>
    <row r="29" spans="2:10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si="2"/>
        <v/>
      </c>
      <c r="J29" s="52" t="str">
        <f t="shared" si="3"/>
        <v/>
      </c>
    </row>
    <row r="30" spans="2:10" ht="15.75" customHeight="1" x14ac:dyDescent="0.2">
      <c r="B30" s="34"/>
      <c r="C30" s="35"/>
      <c r="D30" s="36"/>
      <c r="E30" s="35"/>
      <c r="F30" s="34"/>
      <c r="G30" s="36"/>
      <c r="H30" s="37"/>
      <c r="I30" s="38" t="s">
        <v>23</v>
      </c>
      <c r="J30" s="53" t="str">
        <f>IF(SUM(J27:J29)&gt;0,SUM(J27:J29),"")</f>
        <v/>
      </c>
    </row>
    <row r="31" spans="2:10" x14ac:dyDescent="0.15">
      <c r="B31" s="5"/>
      <c r="C31" s="6"/>
      <c r="D31" s="7"/>
      <c r="E31" s="6"/>
      <c r="F31" s="5"/>
      <c r="G31" s="7"/>
      <c r="H31" s="7"/>
      <c r="I31" s="7"/>
      <c r="J31" s="3"/>
    </row>
    <row r="32" spans="2:10" ht="16" x14ac:dyDescent="0.2">
      <c r="B32" s="54" t="s">
        <v>24</v>
      </c>
      <c r="C32" s="8"/>
      <c r="D32" s="7"/>
      <c r="E32" s="6"/>
      <c r="F32" s="5"/>
      <c r="G32" s="7"/>
      <c r="H32" s="7"/>
      <c r="I32" s="7"/>
      <c r="J32" s="3"/>
    </row>
    <row r="33" spans="2:10" ht="15" x14ac:dyDescent="0.15">
      <c r="B33" s="42" t="s">
        <v>12</v>
      </c>
      <c r="C33" s="43" t="s">
        <v>13</v>
      </c>
      <c r="D33" s="44" t="s">
        <v>14</v>
      </c>
      <c r="E33" s="43" t="s">
        <v>15</v>
      </c>
      <c r="F33" s="45" t="s">
        <v>16</v>
      </c>
      <c r="G33" s="44" t="s">
        <v>17</v>
      </c>
      <c r="H33" s="44" t="s">
        <v>18</v>
      </c>
      <c r="I33" s="44" t="s">
        <v>19</v>
      </c>
      <c r="J33" s="46" t="s">
        <v>20</v>
      </c>
    </row>
    <row r="34" spans="2:10" ht="15.75" customHeight="1" x14ac:dyDescent="0.2">
      <c r="B34" s="32"/>
      <c r="C34" s="47"/>
      <c r="D34" s="58"/>
      <c r="E34" s="47"/>
      <c r="F34" s="32"/>
      <c r="G34" s="48"/>
      <c r="H34" s="48"/>
      <c r="I34" s="56" t="str">
        <f>IF(G34=0,"",IF(H34=0,"",SUM(G34:H34)))</f>
        <v/>
      </c>
      <c r="J34" s="52" t="str">
        <f>IF(I34="","",IF(D34="",0,IF(D34&gt;153.757,I34,IF(D34&lt;28,10^(0.787004341*LOG10(28/153.757)^2)*I34,10^(0.787004341*LOG10(D34/153.757)^2)*I34))))</f>
        <v/>
      </c>
    </row>
    <row r="35" spans="2:10" ht="15.75" customHeight="1" x14ac:dyDescent="0.2">
      <c r="B35" s="32"/>
      <c r="C35" s="47"/>
      <c r="D35" s="58"/>
      <c r="E35" s="47"/>
      <c r="F35" s="32"/>
      <c r="G35" s="48"/>
      <c r="H35" s="48"/>
      <c r="I35" s="56" t="str">
        <f t="shared" ref="I35:I36" si="4">IF(G35=0,"",IF(H35=0,"",SUM(G35:H35)))</f>
        <v/>
      </c>
      <c r="J35" s="52" t="str">
        <f t="shared" ref="J35:J36" si="5">IF(I35="","",IF(D35="",0,IF(D35&gt;153.757,I35,IF(D35&lt;28,10^(0.787004341*LOG10(28/153.757)^2)*I35,10^(0.787004341*LOG10(D35/153.757)^2)*I35))))</f>
        <v/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si="4"/>
        <v/>
      </c>
      <c r="J36" s="52" t="str">
        <f t="shared" si="5"/>
        <v/>
      </c>
    </row>
    <row r="37" spans="2:10" s="4" customFormat="1" ht="15.75" customHeight="1" x14ac:dyDescent="0.2">
      <c r="B37" s="34"/>
      <c r="C37" s="35"/>
      <c r="D37" s="36"/>
      <c r="E37" s="35"/>
      <c r="F37" s="35"/>
      <c r="G37" s="36"/>
      <c r="H37" s="37"/>
      <c r="I37" s="38" t="s">
        <v>25</v>
      </c>
      <c r="J37" s="53" t="str">
        <f>IF(SUM(J34:J36)&gt;0,SUM(J34:J36),"")</f>
        <v/>
      </c>
    </row>
    <row r="38" spans="2:10" x14ac:dyDescent="0.15">
      <c r="B38" s="5"/>
      <c r="C38" s="6"/>
      <c r="D38" s="7"/>
      <c r="E38" s="6"/>
      <c r="F38" s="6"/>
      <c r="G38" s="15"/>
      <c r="H38" s="15"/>
      <c r="I38" s="15"/>
      <c r="J38" s="3"/>
    </row>
    <row r="39" spans="2:10" ht="14" x14ac:dyDescent="0.15">
      <c r="B39" s="39" t="s">
        <v>26</v>
      </c>
      <c r="C39" s="8"/>
      <c r="D39" s="7"/>
      <c r="E39" s="6"/>
      <c r="F39" s="6"/>
      <c r="G39" s="15"/>
      <c r="H39" s="15"/>
      <c r="I39" s="15"/>
      <c r="J39" s="3"/>
    </row>
    <row r="40" spans="2:10" ht="15" x14ac:dyDescent="0.15">
      <c r="B40" s="42" t="s">
        <v>12</v>
      </c>
      <c r="C40" s="43" t="s">
        <v>13</v>
      </c>
      <c r="D40" s="44" t="s">
        <v>14</v>
      </c>
      <c r="E40" s="43" t="s">
        <v>15</v>
      </c>
      <c r="F40" s="43" t="s">
        <v>16</v>
      </c>
      <c r="G40" s="55" t="s">
        <v>17</v>
      </c>
      <c r="H40" s="55" t="s">
        <v>18</v>
      </c>
      <c r="I40" s="55" t="s">
        <v>19</v>
      </c>
      <c r="J40" s="46" t="s">
        <v>20</v>
      </c>
    </row>
    <row r="41" spans="2:10" ht="15.75" customHeight="1" x14ac:dyDescent="0.2">
      <c r="B41" s="32"/>
      <c r="C41" s="47"/>
      <c r="D41" s="58"/>
      <c r="E41" s="47"/>
      <c r="F41" s="32"/>
      <c r="G41" s="48"/>
      <c r="H41" s="48"/>
      <c r="I41" s="56" t="str">
        <f>IF(G41=0,"",IF(H41=0,"",SUM(G41:H41)))</f>
        <v/>
      </c>
      <c r="J41" s="52" t="str">
        <f>IF(I41="","",IF(D41="",0,IF(D41&gt;153.757,I41,IF(D41&lt;28,10^(0.787004341*LOG10(28/153.757)^2)*I41,10^(0.787004341*LOG10(D41/153.757)^2)*I41))))</f>
        <v/>
      </c>
    </row>
    <row r="42" spans="2:10" ht="15.75" customHeight="1" x14ac:dyDescent="0.2">
      <c r="B42" s="32"/>
      <c r="C42" s="47"/>
      <c r="D42" s="58"/>
      <c r="E42" s="47"/>
      <c r="F42" s="32"/>
      <c r="G42" s="48"/>
      <c r="H42" s="48"/>
      <c r="I42" s="56" t="str">
        <f t="shared" ref="I42:I43" si="6">IF(G42=0,"",IF(H42=0,"",SUM(G42:H42)))</f>
        <v/>
      </c>
      <c r="J42" s="52" t="str">
        <f t="shared" ref="J42:J43" si="7">IF(I42="","",IF(D42="",0,IF(D42&gt;153.757,I42,IF(D42&lt;28,10^(0.787004341*LOG10(28/153.757)^2)*I42,10^(0.787004341*LOG10(D42/153.757)^2)*I42))))</f>
        <v/>
      </c>
    </row>
    <row r="43" spans="2:10" ht="15.75" customHeight="1" x14ac:dyDescent="0.2">
      <c r="B43" s="32"/>
      <c r="C43" s="47"/>
      <c r="D43" s="58"/>
      <c r="E43" s="47"/>
      <c r="F43" s="32"/>
      <c r="G43" s="48"/>
      <c r="H43" s="48"/>
      <c r="I43" s="56" t="str">
        <f t="shared" si="6"/>
        <v/>
      </c>
      <c r="J43" s="52" t="str">
        <f t="shared" si="7"/>
        <v/>
      </c>
    </row>
    <row r="44" spans="2:10" ht="15.75" customHeight="1" x14ac:dyDescent="0.2">
      <c r="B44" s="49"/>
      <c r="C44" s="49"/>
      <c r="D44" s="49"/>
      <c r="E44" s="49"/>
      <c r="F44" s="49"/>
      <c r="G44" s="49"/>
      <c r="H44" s="50"/>
      <c r="I44" s="51" t="s">
        <v>27</v>
      </c>
      <c r="J44" s="53" t="str">
        <f>IF(SUM(J41:J43)&gt;0,SUM(J41:J43),"")</f>
        <v/>
      </c>
    </row>
    <row r="46" spans="2:10" s="4" customFormat="1" ht="21.75" customHeight="1" x14ac:dyDescent="0.15">
      <c r="B46"/>
      <c r="C46"/>
      <c r="D46"/>
      <c r="E46"/>
      <c r="F46"/>
      <c r="G46"/>
      <c r="H46"/>
      <c r="I46"/>
      <c r="J46"/>
    </row>
    <row r="47" spans="2:10" ht="27" customHeight="1" x14ac:dyDescent="0.15">
      <c r="B47" s="80"/>
      <c r="C47" s="81"/>
      <c r="D47" s="81"/>
      <c r="E47" s="81"/>
      <c r="F47" s="81"/>
      <c r="G47" s="81"/>
      <c r="H47" s="81"/>
      <c r="I47" s="81"/>
      <c r="J47" s="81"/>
    </row>
    <row r="48" spans="2:10" x14ac:dyDescent="0.15">
      <c r="G48" s="15"/>
      <c r="H48" s="15"/>
      <c r="I48" s="15"/>
    </row>
    <row r="49" spans="7:9" x14ac:dyDescent="0.15">
      <c r="G49" s="15"/>
      <c r="H49" s="15"/>
      <c r="I49" s="15"/>
    </row>
    <row r="50" spans="7:9" x14ac:dyDescent="0.15">
      <c r="G50" s="15"/>
      <c r="H50" s="15"/>
      <c r="I50" s="15"/>
    </row>
    <row r="51" spans="7:9" x14ac:dyDescent="0.15">
      <c r="G51" s="15"/>
      <c r="H51" s="15"/>
      <c r="I51" s="15"/>
    </row>
    <row r="52" spans="7:9" x14ac:dyDescent="0.15">
      <c r="G52" s="15"/>
      <c r="H52" s="15"/>
      <c r="I52" s="15"/>
    </row>
  </sheetData>
  <mergeCells count="8">
    <mergeCell ref="B47:J47"/>
    <mergeCell ref="B2:J2"/>
    <mergeCell ref="B3:J3"/>
    <mergeCell ref="B4:J4"/>
    <mergeCell ref="E5:H5"/>
    <mergeCell ref="B6:J6"/>
    <mergeCell ref="H8:J8"/>
    <mergeCell ref="D7:F7"/>
  </mergeCells>
  <pageMargins left="0.78740157499999996" right="0.78740157499999996" top="0.984251969" bottom="0.984251969" header="0.5" footer="0.5"/>
  <pageSetup paperSize="9" scale="91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B2:J60"/>
  <sheetViews>
    <sheetView showGridLines="0" showRowColHeaders="0" workbookViewId="0">
      <pane ySplit="17" topLeftCell="A18" activePane="bottomLeft" state="frozen"/>
      <selection pane="bottomLeft" activeCell="J21" sqref="J21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34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E7" s="60" t="s">
        <v>49</v>
      </c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J31</f>
        <v/>
      </c>
    </row>
    <row r="13" spans="2:10" ht="16" x14ac:dyDescent="0.2">
      <c r="H13" s="19"/>
      <c r="I13" s="24" t="s">
        <v>8</v>
      </c>
      <c r="J13" s="25" t="str">
        <f>J38</f>
        <v/>
      </c>
    </row>
    <row r="14" spans="2:10" ht="16" x14ac:dyDescent="0.2">
      <c r="H14" s="19"/>
      <c r="I14" s="24" t="s">
        <v>9</v>
      </c>
      <c r="J14" s="25" t="str">
        <f>J45</f>
        <v/>
      </c>
    </row>
    <row r="15" spans="2:10" ht="16" x14ac:dyDescent="0.2">
      <c r="H15" s="26"/>
      <c r="I15" s="27" t="s">
        <v>44</v>
      </c>
      <c r="J15" s="28" t="str">
        <f>J52</f>
        <v/>
      </c>
    </row>
    <row r="16" spans="2:10" ht="16" x14ac:dyDescent="0.2">
      <c r="H16" s="19"/>
      <c r="I16" s="24" t="s">
        <v>10</v>
      </c>
      <c r="J16" s="25" t="str">
        <f>IF(SUM(J11:J14)&gt;0,SUM(J11:J14),"")</f>
        <v/>
      </c>
    </row>
    <row r="17" spans="2:10" ht="16" x14ac:dyDescent="0.2">
      <c r="G17" s="19"/>
      <c r="H17" s="24"/>
      <c r="I17" s="25"/>
    </row>
    <row r="19" spans="2:10" ht="16" x14ac:dyDescent="0.2">
      <c r="B19" s="20" t="s">
        <v>11</v>
      </c>
      <c r="C19" s="1"/>
    </row>
    <row r="20" spans="2:10" s="4" customFormat="1" ht="21.75" customHeight="1" x14ac:dyDescent="0.15">
      <c r="B20" s="30" t="s">
        <v>12</v>
      </c>
      <c r="C20" s="31" t="s">
        <v>13</v>
      </c>
      <c r="D20" s="31" t="s">
        <v>14</v>
      </c>
      <c r="E20" s="31" t="s">
        <v>15</v>
      </c>
      <c r="F20" s="31" t="s">
        <v>16</v>
      </c>
      <c r="G20" s="31" t="s">
        <v>17</v>
      </c>
      <c r="H20" s="31" t="s">
        <v>18</v>
      </c>
      <c r="I20" s="31" t="s">
        <v>19</v>
      </c>
      <c r="J20" s="31" t="s">
        <v>20</v>
      </c>
    </row>
    <row r="21" spans="2:10" ht="15.75" customHeight="1" x14ac:dyDescent="0.2">
      <c r="B21" s="74"/>
      <c r="C21" s="75"/>
      <c r="D21" s="76"/>
      <c r="E21" s="75"/>
      <c r="F21" s="74"/>
      <c r="G21" s="77"/>
      <c r="H21" s="77"/>
      <c r="I21" s="56" t="str">
        <f>IF(G21=0,"",IF(H21=0,"",SUM(G21:H21)))</f>
        <v/>
      </c>
      <c r="J21" s="52" t="str">
        <f>IF(I21="","",IF(D21="",0,IF(D21&gt;193.609,I21,IF(D21&lt;32,10^(0.722762521*LOG10(32/193.609)^2)*I21,10^(0.722762521*LOG10(D21/193.609)^2)*I21))))</f>
        <v/>
      </c>
    </row>
    <row r="22" spans="2:10" ht="15.75" customHeight="1" x14ac:dyDescent="0.2">
      <c r="B22" s="74"/>
      <c r="C22" s="75"/>
      <c r="D22" s="76"/>
      <c r="E22" s="75"/>
      <c r="F22" s="74"/>
      <c r="G22" s="77"/>
      <c r="H22" s="77"/>
      <c r="I22" s="56" t="str">
        <f t="shared" ref="I22:I23" si="0">IF(G22=0,"",IF(H22=0,"",SUM(G22:H22)))</f>
        <v/>
      </c>
      <c r="J22" s="52" t="str">
        <f t="shared" ref="J22:J23" si="1">IF(I22="","",IF(D22="",0,IF(D22&gt;193.609,I22,IF(D22&lt;32,10^(0.722762521*LOG10(32/193.609)^2)*I22,10^(0.722762521*LOG10(D22/193.609)^2)*I22))))</f>
        <v/>
      </c>
    </row>
    <row r="23" spans="2:10" ht="15.75" customHeight="1" x14ac:dyDescent="0.2">
      <c r="B23" s="74"/>
      <c r="C23" s="75"/>
      <c r="D23" s="76"/>
      <c r="E23" s="75"/>
      <c r="F23" s="74"/>
      <c r="G23" s="77"/>
      <c r="H23" s="77"/>
      <c r="I23" s="56" t="str">
        <f t="shared" si="0"/>
        <v/>
      </c>
      <c r="J23" s="52" t="str">
        <f t="shared" si="1"/>
        <v/>
      </c>
    </row>
    <row r="24" spans="2:10" ht="15.75" customHeight="1" x14ac:dyDescent="0.2">
      <c r="B24" s="34"/>
      <c r="C24" s="35"/>
      <c r="D24" s="36"/>
      <c r="E24" s="35"/>
      <c r="F24" s="34"/>
      <c r="G24" s="36"/>
      <c r="H24" s="37"/>
      <c r="I24" s="38" t="s">
        <v>21</v>
      </c>
      <c r="J24" s="53" t="str">
        <f>IF(SUM(J21:J23)&gt;0,SUM(J21:J23),"")</f>
        <v/>
      </c>
    </row>
    <row r="25" spans="2:10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0" ht="16" x14ac:dyDescent="0.2">
      <c r="B26" s="54" t="s">
        <v>22</v>
      </c>
      <c r="C26" s="8"/>
      <c r="D26" s="7"/>
      <c r="E26" s="6"/>
      <c r="F26" s="5"/>
      <c r="G26" s="7"/>
      <c r="H26" s="7"/>
      <c r="I26" s="7"/>
      <c r="J26" s="3"/>
    </row>
    <row r="27" spans="2:10" ht="15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0" ht="15.75" customHeight="1" x14ac:dyDescent="0.2">
      <c r="B28" s="32"/>
      <c r="C28" s="47"/>
      <c r="D28" s="58"/>
      <c r="E28" s="47"/>
      <c r="F28" s="32"/>
      <c r="G28" s="48"/>
      <c r="H28" s="48"/>
      <c r="I28" s="56" t="str">
        <f>IF(G28=0,"",IF(H28=0,"",SUM(G28:H28)))</f>
        <v/>
      </c>
      <c r="J28" s="52" t="str">
        <f>IF(I28="","",IF(D28="",0,IF(D28&gt;193.609,I28,IF(D28&lt;32,10^(0.722762521*LOG10(32/193.609)^2)*I28,10^(0.722762521*LOG10(D28/193.609)^2)*I28))))</f>
        <v/>
      </c>
    </row>
    <row r="29" spans="2:10" s="4" customFormat="1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ref="I29:I30" si="2">IF(G29=0,"",IF(H29=0,"",SUM(G29:H29)))</f>
        <v/>
      </c>
      <c r="J29" s="52" t="str">
        <f t="shared" ref="J29:J30" si="3">IF(I29="","",IF(D29="",0,IF(D29&gt;193.609,I29,IF(D29&lt;32,10^(0.722762521*LOG10(32/193.609)^2)*I29,10^(0.722762521*LOG10(D29/193.609)^2)*I29))))</f>
        <v/>
      </c>
    </row>
    <row r="30" spans="2:10" ht="15.75" customHeight="1" x14ac:dyDescent="0.2">
      <c r="B30" s="32"/>
      <c r="C30" s="47"/>
      <c r="D30" s="58"/>
      <c r="E30" s="47"/>
      <c r="F30" s="32"/>
      <c r="G30" s="48"/>
      <c r="H30" s="48"/>
      <c r="I30" s="56" t="str">
        <f t="shared" si="2"/>
        <v/>
      </c>
      <c r="J30" s="52" t="str">
        <f t="shared" si="3"/>
        <v/>
      </c>
    </row>
    <row r="31" spans="2:10" ht="15.75" customHeight="1" x14ac:dyDescent="0.2">
      <c r="B31" s="34"/>
      <c r="C31" s="35"/>
      <c r="D31" s="36"/>
      <c r="E31" s="35"/>
      <c r="F31" s="34"/>
      <c r="G31" s="36"/>
      <c r="H31" s="37"/>
      <c r="I31" s="38" t="s">
        <v>23</v>
      </c>
      <c r="J31" s="53" t="str">
        <f>IF(SUM(J28:J30)&gt;0,SUM(J28:J30),"")</f>
        <v/>
      </c>
    </row>
    <row r="32" spans="2:10" x14ac:dyDescent="0.15">
      <c r="B32" s="5"/>
      <c r="C32" s="6"/>
      <c r="D32" s="7"/>
      <c r="E32" s="6"/>
      <c r="F32" s="5"/>
      <c r="G32" s="7"/>
      <c r="H32" s="7"/>
      <c r="I32" s="7"/>
      <c r="J32" s="3"/>
    </row>
    <row r="33" spans="2:10" ht="16" x14ac:dyDescent="0.2">
      <c r="B33" s="54" t="s">
        <v>47</v>
      </c>
      <c r="C33" s="8"/>
      <c r="D33" s="7"/>
      <c r="E33" s="6"/>
      <c r="F33" s="5"/>
      <c r="G33" s="7"/>
      <c r="H33" s="7"/>
      <c r="I33" s="7"/>
      <c r="J33" s="3"/>
    </row>
    <row r="34" spans="2:10" ht="14" x14ac:dyDescent="0.15">
      <c r="B34" s="9" t="s">
        <v>12</v>
      </c>
      <c r="C34" s="10" t="s">
        <v>13</v>
      </c>
      <c r="D34" s="11" t="s">
        <v>14</v>
      </c>
      <c r="E34" s="10" t="s">
        <v>15</v>
      </c>
      <c r="F34" s="12" t="s">
        <v>16</v>
      </c>
      <c r="G34" s="11" t="s">
        <v>17</v>
      </c>
      <c r="H34" s="11" t="s">
        <v>18</v>
      </c>
      <c r="I34" s="11" t="s">
        <v>19</v>
      </c>
      <c r="J34" s="13" t="s">
        <v>20</v>
      </c>
    </row>
    <row r="35" spans="2:10" ht="15.75" customHeight="1" x14ac:dyDescent="0.2">
      <c r="B35" s="32"/>
      <c r="C35" s="47"/>
      <c r="D35" s="58"/>
      <c r="E35" s="47"/>
      <c r="F35" s="32"/>
      <c r="G35" s="48"/>
      <c r="H35" s="48"/>
      <c r="I35" s="56" t="str">
        <f>IF(G35=0,"",IF(H35=0,"",SUM(G35:H35)))</f>
        <v/>
      </c>
      <c r="J35" s="52" t="str">
        <f>IF(I35="","",IF(D35="",0,IF(D35&gt;193.609,I35,IF(D35&lt;32,10^(0.722762521*LOG10(32/193.609)^2)*I35,10^(0.722762521*LOG10(D35/193.609)^2)*I35))))</f>
        <v/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ref="I36:I37" si="4">IF(G36=0,"",IF(H36=0,"",SUM(G36:H36)))</f>
        <v/>
      </c>
      <c r="J36" s="52" t="str">
        <f t="shared" ref="J36:J37" si="5">IF(I36="","",IF(D36="",0,IF(D36&gt;193.609,I36,IF(D36&lt;32,10^(0.722762521*LOG10(32/193.609)^2)*I36,10^(0.722762521*LOG10(D36/193.609)^2)*I36))))</f>
        <v/>
      </c>
    </row>
    <row r="37" spans="2:10" ht="15.75" customHeight="1" x14ac:dyDescent="0.2">
      <c r="B37" s="32"/>
      <c r="C37" s="47"/>
      <c r="D37" s="58"/>
      <c r="E37" s="47"/>
      <c r="F37" s="32"/>
      <c r="G37" s="48"/>
      <c r="H37" s="48"/>
      <c r="I37" s="56" t="str">
        <f t="shared" si="4"/>
        <v/>
      </c>
      <c r="J37" s="52" t="str">
        <f t="shared" si="5"/>
        <v/>
      </c>
    </row>
    <row r="38" spans="2:10" s="4" customFormat="1" ht="15.75" customHeight="1" x14ac:dyDescent="0.2">
      <c r="B38" s="34"/>
      <c r="C38" s="35"/>
      <c r="D38" s="36"/>
      <c r="E38" s="35"/>
      <c r="F38" s="35"/>
      <c r="G38" s="36"/>
      <c r="H38" s="37"/>
      <c r="I38" s="38" t="s">
        <v>25</v>
      </c>
      <c r="J38" s="53" t="str">
        <f>IF(SUM(J35:J37)&gt;0,SUM(J35:J37),"")</f>
        <v/>
      </c>
    </row>
    <row r="39" spans="2:10" x14ac:dyDescent="0.15">
      <c r="B39" s="5"/>
      <c r="C39" s="6"/>
      <c r="D39" s="7"/>
      <c r="E39" s="6"/>
      <c r="F39" s="6"/>
      <c r="G39" s="15"/>
      <c r="H39" s="15"/>
      <c r="I39" s="15"/>
      <c r="J39" s="3"/>
    </row>
    <row r="40" spans="2:10" ht="14" x14ac:dyDescent="0.15">
      <c r="B40" s="39" t="s">
        <v>46</v>
      </c>
      <c r="C40" s="8"/>
      <c r="D40" s="7"/>
      <c r="E40" s="6"/>
      <c r="F40" s="6"/>
      <c r="G40" s="15"/>
      <c r="H40" s="15"/>
      <c r="I40" s="15"/>
      <c r="J40" s="3"/>
    </row>
    <row r="41" spans="2:10" ht="15" x14ac:dyDescent="0.15">
      <c r="B41" s="42" t="s">
        <v>12</v>
      </c>
      <c r="C41" s="43" t="s">
        <v>13</v>
      </c>
      <c r="D41" s="44" t="s">
        <v>14</v>
      </c>
      <c r="E41" s="43" t="s">
        <v>15</v>
      </c>
      <c r="F41" s="43" t="s">
        <v>16</v>
      </c>
      <c r="G41" s="55" t="s">
        <v>17</v>
      </c>
      <c r="H41" s="55" t="s">
        <v>18</v>
      </c>
      <c r="I41" s="55" t="s">
        <v>19</v>
      </c>
      <c r="J41" s="46" t="s">
        <v>20</v>
      </c>
    </row>
    <row r="42" spans="2:10" ht="15.75" customHeight="1" x14ac:dyDescent="0.2">
      <c r="B42" s="32"/>
      <c r="C42" s="47"/>
      <c r="D42" s="58"/>
      <c r="E42" s="47"/>
      <c r="F42" s="32"/>
      <c r="G42" s="48"/>
      <c r="H42" s="48"/>
      <c r="I42" s="56" t="str">
        <f>IF(G42=0,"",IF(H42=0,"",SUM(G42:H42)))</f>
        <v/>
      </c>
      <c r="J42" s="52" t="str">
        <f>IF(I42="","",IF(D42="",0,IF(D42&gt;193.609,I42,IF(D42&lt;32,10^(0.722762521*LOG10(32/193.609)^2)*I42,10^(0.722762521*LOG10(D42/193.609)^2)*I42))))</f>
        <v/>
      </c>
    </row>
    <row r="43" spans="2:10" ht="15.75" customHeight="1" x14ac:dyDescent="0.2">
      <c r="B43" s="32"/>
      <c r="C43" s="47"/>
      <c r="D43" s="58"/>
      <c r="E43" s="47"/>
      <c r="F43" s="32"/>
      <c r="G43" s="48"/>
      <c r="H43" s="48"/>
      <c r="I43" s="56" t="str">
        <f t="shared" ref="I43:I44" si="6">IF(G43=0,"",IF(H43=0,"",SUM(G43:H43)))</f>
        <v/>
      </c>
      <c r="J43" s="52" t="str">
        <f t="shared" ref="J43:J44" si="7">IF(I43="","",IF(D43="",0,IF(D43&gt;193.609,I43,IF(D43&lt;32,10^(0.722762521*LOG10(32/193.609)^2)*I43,10^(0.722762521*LOG10(D43/193.609)^2)*I43))))</f>
        <v/>
      </c>
    </row>
    <row r="44" spans="2:10" ht="15.75" customHeight="1" x14ac:dyDescent="0.2">
      <c r="B44" s="32"/>
      <c r="C44" s="47"/>
      <c r="D44" s="58"/>
      <c r="E44" s="47"/>
      <c r="F44" s="32"/>
      <c r="G44" s="48"/>
      <c r="H44" s="48"/>
      <c r="I44" s="56" t="str">
        <f t="shared" si="6"/>
        <v/>
      </c>
      <c r="J44" s="52" t="str">
        <f t="shared" si="7"/>
        <v/>
      </c>
    </row>
    <row r="45" spans="2:10" ht="15.75" customHeight="1" x14ac:dyDescent="0.2">
      <c r="B45" s="49"/>
      <c r="C45" s="49"/>
      <c r="D45" s="49"/>
      <c r="E45" s="49"/>
      <c r="F45" s="49"/>
      <c r="G45" s="49"/>
      <c r="H45" s="50"/>
      <c r="I45" s="51" t="s">
        <v>27</v>
      </c>
      <c r="J45" s="53" t="str">
        <f>IF(SUM(J42:J44)&gt;0,SUM(J42:J44),"")</f>
        <v/>
      </c>
    </row>
    <row r="46" spans="2:10" x14ac:dyDescent="0.15">
      <c r="B46" s="5"/>
      <c r="C46" s="6"/>
      <c r="D46" s="7"/>
      <c r="E46" s="6"/>
      <c r="F46" s="6"/>
      <c r="G46" s="15"/>
      <c r="H46" s="15"/>
      <c r="I46" s="15"/>
      <c r="J46" s="3"/>
    </row>
    <row r="47" spans="2:10" ht="14" x14ac:dyDescent="0.15">
      <c r="B47" s="39" t="s">
        <v>45</v>
      </c>
      <c r="C47" s="8"/>
      <c r="D47" s="7"/>
      <c r="E47" s="6"/>
      <c r="F47" s="6"/>
      <c r="G47" s="15"/>
      <c r="H47" s="15"/>
      <c r="I47" s="15"/>
      <c r="J47" s="3"/>
    </row>
    <row r="48" spans="2:10" ht="15" x14ac:dyDescent="0.15">
      <c r="B48" s="42" t="s">
        <v>12</v>
      </c>
      <c r="C48" s="43" t="s">
        <v>13</v>
      </c>
      <c r="D48" s="44" t="s">
        <v>14</v>
      </c>
      <c r="E48" s="43" t="s">
        <v>15</v>
      </c>
      <c r="F48" s="43" t="s">
        <v>16</v>
      </c>
      <c r="G48" s="55" t="s">
        <v>17</v>
      </c>
      <c r="H48" s="55" t="s">
        <v>18</v>
      </c>
      <c r="I48" s="55" t="s">
        <v>19</v>
      </c>
      <c r="J48" s="46" t="s">
        <v>20</v>
      </c>
    </row>
    <row r="49" spans="2:10" ht="15.75" customHeight="1" x14ac:dyDescent="0.2">
      <c r="B49" s="32"/>
      <c r="C49" s="47"/>
      <c r="D49" s="58"/>
      <c r="E49" s="47"/>
      <c r="F49" s="32"/>
      <c r="G49" s="48"/>
      <c r="H49" s="48"/>
      <c r="I49" s="56" t="str">
        <f>IF(G49=0,"",IF(H49=0,"",SUM(G49:H49)))</f>
        <v/>
      </c>
      <c r="J49" s="52" t="str">
        <f>IF(I49="","",IF(D49="",0,IF(D49&gt;193.609,I49,IF(D49&lt;32,10^(0.722762521*LOG10(32/193.609)^2)*I49,10^(0.722762521*LOG10(D49/193.609)^2)*I49))))</f>
        <v/>
      </c>
    </row>
    <row r="50" spans="2:10" ht="15.75" customHeight="1" x14ac:dyDescent="0.2">
      <c r="B50" s="32"/>
      <c r="C50" s="47"/>
      <c r="D50" s="58"/>
      <c r="E50" s="47"/>
      <c r="F50" s="32"/>
      <c r="G50" s="48"/>
      <c r="H50" s="48"/>
      <c r="I50" s="56" t="str">
        <f t="shared" ref="I50:I51" si="8">IF(G50=0,"",IF(H50=0,"",SUM(G50:H50)))</f>
        <v/>
      </c>
      <c r="J50" s="52" t="str">
        <f t="shared" ref="J50:J51" si="9">IF(I50="","",IF(D50="",0,IF(D50&gt;193.609,I50,IF(D50&lt;32,10^(0.722762521*LOG10(32/193.609)^2)*I50,10^(0.722762521*LOG10(D50/193.609)^2)*I50))))</f>
        <v/>
      </c>
    </row>
    <row r="51" spans="2:10" ht="15.75" customHeight="1" x14ac:dyDescent="0.2">
      <c r="B51" s="32"/>
      <c r="C51" s="47"/>
      <c r="D51" s="58"/>
      <c r="E51" s="47"/>
      <c r="F51" s="32"/>
      <c r="G51" s="48"/>
      <c r="H51" s="48"/>
      <c r="I51" s="56" t="str">
        <f t="shared" si="8"/>
        <v/>
      </c>
      <c r="J51" s="52" t="str">
        <f t="shared" si="9"/>
        <v/>
      </c>
    </row>
    <row r="52" spans="2:10" ht="15.75" customHeight="1" x14ac:dyDescent="0.2">
      <c r="B52" s="49"/>
      <c r="C52" s="49"/>
      <c r="D52" s="49"/>
      <c r="E52" s="49"/>
      <c r="F52" s="49"/>
      <c r="G52" s="49"/>
      <c r="H52" s="50"/>
      <c r="I52" s="51" t="s">
        <v>27</v>
      </c>
      <c r="J52" s="53" t="str">
        <f>IF(SUM(J49:J51)&gt;0,SUM(J49:J51),"")</f>
        <v/>
      </c>
    </row>
    <row r="54" spans="2:10" s="4" customFormat="1" ht="21.75" customHeight="1" x14ac:dyDescent="0.15">
      <c r="B54"/>
      <c r="C54"/>
      <c r="D54"/>
      <c r="E54"/>
      <c r="F54"/>
      <c r="G54"/>
      <c r="H54"/>
      <c r="I54"/>
      <c r="J54"/>
    </row>
    <row r="55" spans="2:10" ht="27" customHeight="1" x14ac:dyDescent="0.15">
      <c r="B55" s="80"/>
      <c r="C55" s="81"/>
      <c r="D55" s="81"/>
      <c r="E55" s="81"/>
      <c r="F55" s="81"/>
      <c r="G55" s="81"/>
      <c r="H55" s="81"/>
      <c r="I55" s="81"/>
      <c r="J55" s="81"/>
    </row>
    <row r="56" spans="2:10" x14ac:dyDescent="0.15">
      <c r="G56" s="15"/>
      <c r="H56" s="15"/>
      <c r="I56" s="15"/>
    </row>
    <row r="57" spans="2:10" x14ac:dyDescent="0.15">
      <c r="G57" s="15"/>
      <c r="H57" s="15"/>
      <c r="I57" s="15"/>
    </row>
    <row r="58" spans="2:10" x14ac:dyDescent="0.15">
      <c r="G58" s="15"/>
      <c r="H58" s="15"/>
      <c r="I58" s="15"/>
    </row>
    <row r="59" spans="2:10" x14ac:dyDescent="0.15">
      <c r="G59" s="15"/>
      <c r="H59" s="15"/>
      <c r="I59" s="15"/>
    </row>
    <row r="60" spans="2:10" x14ac:dyDescent="0.15">
      <c r="G60" s="15"/>
      <c r="H60" s="15"/>
      <c r="I60" s="15"/>
    </row>
  </sheetData>
  <mergeCells count="7">
    <mergeCell ref="B55:J55"/>
    <mergeCell ref="B2:J2"/>
    <mergeCell ref="B3:J3"/>
    <mergeCell ref="B4:J4"/>
    <mergeCell ref="E5:H5"/>
    <mergeCell ref="B6:J6"/>
    <mergeCell ref="H8:J8"/>
  </mergeCells>
  <phoneticPr fontId="0" type="noConversion"/>
  <pageMargins left="0.78740157499999996" right="0.78740157499999996" top="0.984251969" bottom="0.984251969" header="0.5" footer="0.5"/>
  <pageSetup paperSize="9" scale="9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60"/>
  <sheetViews>
    <sheetView showGridLines="0" showRowColHeaders="0" workbookViewId="0">
      <pane ySplit="17" topLeftCell="A18" activePane="bottomLeft" state="frozen"/>
      <selection pane="bottomLeft" activeCell="J21" sqref="J21"/>
    </sheetView>
  </sheetViews>
  <sheetFormatPr baseColWidth="10" defaultColWidth="11.33203125" defaultRowHeight="13" x14ac:dyDescent="0.15"/>
  <cols>
    <col min="1" max="1" width="1.33203125" customWidth="1"/>
    <col min="2" max="2" width="9.1640625" customWidth="1"/>
    <col min="3" max="3" width="22.6640625" customWidth="1"/>
    <col min="4" max="4" width="8.33203125" customWidth="1"/>
    <col min="5" max="5" width="11.33203125" customWidth="1"/>
    <col min="6" max="6" width="9.1640625" customWidth="1"/>
    <col min="7" max="9" width="8.6640625" customWidth="1"/>
    <col min="10" max="10" width="9.33203125" customWidth="1"/>
    <col min="11" max="11" width="1.33203125" customWidth="1"/>
  </cols>
  <sheetData>
    <row r="2" spans="2:10" ht="21" x14ac:dyDescent="0.15">
      <c r="B2" s="82" t="s">
        <v>0</v>
      </c>
      <c r="C2" s="82"/>
      <c r="D2" s="82"/>
      <c r="E2" s="82"/>
      <c r="F2" s="82"/>
      <c r="G2" s="82"/>
      <c r="H2" s="82"/>
      <c r="I2" s="82"/>
      <c r="J2" s="82"/>
    </row>
    <row r="3" spans="2:10" ht="17" x14ac:dyDescent="0.15">
      <c r="B3" s="83" t="s">
        <v>1</v>
      </c>
      <c r="C3" s="83"/>
      <c r="D3" s="83"/>
      <c r="E3" s="83"/>
      <c r="F3" s="83"/>
      <c r="G3" s="83"/>
      <c r="H3" s="83"/>
      <c r="I3" s="83"/>
      <c r="J3" s="83"/>
    </row>
    <row r="4" spans="2:10" ht="20" x14ac:dyDescent="0.15">
      <c r="B4" s="84" t="s">
        <v>2</v>
      </c>
      <c r="C4" s="84"/>
      <c r="D4" s="84"/>
      <c r="E4" s="84"/>
      <c r="F4" s="84"/>
      <c r="G4" s="84"/>
      <c r="H4" s="84"/>
      <c r="I4" s="84"/>
      <c r="J4" s="84"/>
    </row>
    <row r="5" spans="2:10" ht="6.75" customHeight="1" x14ac:dyDescent="0.2">
      <c r="B5" s="16"/>
      <c r="C5" s="16"/>
      <c r="D5" s="16"/>
      <c r="E5" s="86"/>
      <c r="F5" s="86"/>
      <c r="G5" s="86"/>
      <c r="H5" s="86"/>
      <c r="I5" s="16"/>
      <c r="J5" s="16"/>
    </row>
    <row r="6" spans="2:10" ht="21" x14ac:dyDescent="0.15">
      <c r="B6" s="85" t="s">
        <v>35</v>
      </c>
      <c r="C6" s="85"/>
      <c r="D6" s="85"/>
      <c r="E6" s="85"/>
      <c r="F6" s="85"/>
      <c r="G6" s="85"/>
      <c r="H6" s="85"/>
      <c r="I6" s="85"/>
      <c r="J6" s="85"/>
    </row>
    <row r="7" spans="2:10" x14ac:dyDescent="0.15">
      <c r="E7" s="60" t="s">
        <v>49</v>
      </c>
    </row>
    <row r="8" spans="2:10" ht="16" x14ac:dyDescent="0.2">
      <c r="G8" s="17" t="s">
        <v>4</v>
      </c>
      <c r="H8" s="87"/>
      <c r="I8" s="87"/>
      <c r="J8" s="87"/>
    </row>
    <row r="9" spans="2:10" ht="16" x14ac:dyDescent="0.2">
      <c r="G9" s="17"/>
      <c r="H9" s="18"/>
      <c r="I9" s="18"/>
      <c r="J9" s="18"/>
    </row>
    <row r="10" spans="2:10" ht="16" x14ac:dyDescent="0.2">
      <c r="H10" s="20" t="s">
        <v>5</v>
      </c>
    </row>
    <row r="11" spans="2:10" ht="16" x14ac:dyDescent="0.2">
      <c r="H11" s="21"/>
      <c r="I11" s="22" t="s">
        <v>6</v>
      </c>
      <c r="J11" s="23" t="str">
        <f>J24</f>
        <v/>
      </c>
    </row>
    <row r="12" spans="2:10" ht="16" x14ac:dyDescent="0.2">
      <c r="H12" s="19"/>
      <c r="I12" s="24" t="s">
        <v>7</v>
      </c>
      <c r="J12" s="25" t="str">
        <f>J31</f>
        <v/>
      </c>
    </row>
    <row r="13" spans="2:10" ht="16" x14ac:dyDescent="0.2">
      <c r="H13" s="19"/>
      <c r="I13" s="24" t="s">
        <v>8</v>
      </c>
      <c r="J13" s="25" t="str">
        <f>J38</f>
        <v/>
      </c>
    </row>
    <row r="14" spans="2:10" ht="16" x14ac:dyDescent="0.2">
      <c r="H14" s="19"/>
      <c r="I14" s="24" t="s">
        <v>9</v>
      </c>
      <c r="J14" s="25" t="str">
        <f>J45</f>
        <v/>
      </c>
    </row>
    <row r="15" spans="2:10" ht="16" x14ac:dyDescent="0.2">
      <c r="H15" s="26"/>
      <c r="I15" s="27" t="s">
        <v>44</v>
      </c>
      <c r="J15" s="28" t="str">
        <f>J52</f>
        <v/>
      </c>
    </row>
    <row r="16" spans="2:10" ht="16" x14ac:dyDescent="0.2">
      <c r="H16" s="19"/>
      <c r="I16" s="24" t="s">
        <v>10</v>
      </c>
      <c r="J16" s="25" t="str">
        <f>IF(SUM(J11:J14)&gt;0,SUM(J11:J14),"")</f>
        <v/>
      </c>
    </row>
    <row r="17" spans="2:10" ht="16" x14ac:dyDescent="0.2">
      <c r="G17" s="19"/>
      <c r="H17" s="24"/>
      <c r="I17" s="25"/>
    </row>
    <row r="19" spans="2:10" ht="16" x14ac:dyDescent="0.2">
      <c r="B19" s="20" t="s">
        <v>11</v>
      </c>
      <c r="C19" s="1"/>
    </row>
    <row r="20" spans="2:10" s="4" customFormat="1" ht="21.75" customHeight="1" x14ac:dyDescent="0.15">
      <c r="B20" s="30" t="s">
        <v>12</v>
      </c>
      <c r="C20" s="31" t="s">
        <v>13</v>
      </c>
      <c r="D20" s="31" t="s">
        <v>14</v>
      </c>
      <c r="E20" s="31" t="s">
        <v>15</v>
      </c>
      <c r="F20" s="31" t="s">
        <v>16</v>
      </c>
      <c r="G20" s="31" t="s">
        <v>17</v>
      </c>
      <c r="H20" s="31" t="s">
        <v>18</v>
      </c>
      <c r="I20" s="31" t="s">
        <v>19</v>
      </c>
      <c r="J20" s="31" t="s">
        <v>20</v>
      </c>
    </row>
    <row r="21" spans="2:10" ht="16" x14ac:dyDescent="0.2">
      <c r="B21" s="74"/>
      <c r="C21" s="75"/>
      <c r="D21" s="76"/>
      <c r="E21" s="75"/>
      <c r="F21" s="74"/>
      <c r="G21" s="77"/>
      <c r="H21" s="77"/>
      <c r="I21" s="56" t="str">
        <f>IF(G21=0,"",IF(H21=0,"",SUM(G21:H21)))</f>
        <v/>
      </c>
      <c r="J21" s="52" t="str">
        <f>IF(I17="","",IF(D17="",0,IF(D17&gt;153.757,I17,IF(D17&lt;28,10^(0.787004341*LOG10(28/153.757)^2)*I17,10^(0.787004341*LOG10(D17/153.757)^2)*I17))))</f>
        <v/>
      </c>
    </row>
    <row r="22" spans="2:10" ht="16" x14ac:dyDescent="0.2">
      <c r="B22" s="74"/>
      <c r="C22" s="75"/>
      <c r="D22" s="76"/>
      <c r="E22" s="75"/>
      <c r="F22" s="74"/>
      <c r="G22" s="77"/>
      <c r="H22" s="77"/>
      <c r="I22" s="56" t="str">
        <f t="shared" ref="I22:I23" si="0">IF(G22=0,"",IF(H22=0,"",SUM(G22:H22)))</f>
        <v/>
      </c>
      <c r="J22" s="52" t="str">
        <f t="shared" ref="J22:J23" si="1">IF(I22="","",IF(D22="",0,IF(D22&gt;153.757,I22,IF(D22&lt;28,10^(0.787004341*LOG10(28/153.757)^2)*I22,10^(0.787004341*LOG10(D22/153.757)^2)*I22))))</f>
        <v/>
      </c>
    </row>
    <row r="23" spans="2:10" ht="16" x14ac:dyDescent="0.2">
      <c r="B23" s="74"/>
      <c r="C23" s="75"/>
      <c r="D23" s="76"/>
      <c r="E23" s="75"/>
      <c r="F23" s="74"/>
      <c r="G23" s="77"/>
      <c r="H23" s="77"/>
      <c r="I23" s="56" t="str">
        <f t="shared" si="0"/>
        <v/>
      </c>
      <c r="J23" s="52" t="str">
        <f t="shared" si="1"/>
        <v/>
      </c>
    </row>
    <row r="24" spans="2:10" ht="16" x14ac:dyDescent="0.2">
      <c r="B24" s="34"/>
      <c r="C24" s="35"/>
      <c r="D24" s="36"/>
      <c r="E24" s="35"/>
      <c r="F24" s="34"/>
      <c r="G24" s="36"/>
      <c r="H24" s="37"/>
      <c r="I24" s="38" t="s">
        <v>21</v>
      </c>
      <c r="J24" s="53" t="str">
        <f>IF(SUM(J21:J23)&gt;0,SUM(J21:J23),"")</f>
        <v/>
      </c>
    </row>
    <row r="25" spans="2:10" x14ac:dyDescent="0.15">
      <c r="B25" s="5"/>
      <c r="C25" s="6"/>
      <c r="D25" s="7"/>
      <c r="E25" s="6"/>
      <c r="F25" s="5"/>
      <c r="G25" s="7"/>
      <c r="H25" s="7"/>
      <c r="I25" s="7"/>
      <c r="J25" s="3"/>
    </row>
    <row r="26" spans="2:10" ht="16" x14ac:dyDescent="0.2">
      <c r="B26" s="54" t="s">
        <v>22</v>
      </c>
      <c r="C26" s="8"/>
      <c r="D26" s="7"/>
      <c r="E26" s="6"/>
      <c r="F26" s="5"/>
      <c r="G26" s="7"/>
      <c r="H26" s="7"/>
      <c r="I26" s="7"/>
      <c r="J26" s="3"/>
    </row>
    <row r="27" spans="2:10" ht="15" x14ac:dyDescent="0.15">
      <c r="B27" s="42" t="s">
        <v>12</v>
      </c>
      <c r="C27" s="43" t="s">
        <v>13</v>
      </c>
      <c r="D27" s="44" t="s">
        <v>14</v>
      </c>
      <c r="E27" s="43" t="s">
        <v>15</v>
      </c>
      <c r="F27" s="45" t="s">
        <v>16</v>
      </c>
      <c r="G27" s="44" t="s">
        <v>17</v>
      </c>
      <c r="H27" s="44" t="s">
        <v>18</v>
      </c>
      <c r="I27" s="44" t="s">
        <v>19</v>
      </c>
      <c r="J27" s="46" t="s">
        <v>20</v>
      </c>
    </row>
    <row r="28" spans="2:10" ht="15.75" customHeight="1" x14ac:dyDescent="0.2">
      <c r="B28" s="32"/>
      <c r="C28" s="47"/>
      <c r="D28" s="58"/>
      <c r="E28" s="47"/>
      <c r="F28" s="32"/>
      <c r="G28" s="48"/>
      <c r="H28" s="48"/>
      <c r="I28" s="56" t="str">
        <f>IF(G28=0,"",IF(H28=0,"",SUM(G28:H28)))</f>
        <v/>
      </c>
      <c r="J28" s="52" t="str">
        <f>IF(I28="","",IF(D28="",0,IF(D28&gt;153.757,I28,IF(D28&lt;28,10^(0.787004341*LOG10(28/153.757)^2)*I28,10^(0.787004341*LOG10(D28/153.757)^2)*I28))))</f>
        <v/>
      </c>
    </row>
    <row r="29" spans="2:10" s="4" customFormat="1" ht="15.75" customHeight="1" x14ac:dyDescent="0.2">
      <c r="B29" s="32"/>
      <c r="C29" s="47"/>
      <c r="D29" s="58"/>
      <c r="E29" s="47"/>
      <c r="F29" s="32"/>
      <c r="G29" s="48"/>
      <c r="H29" s="48"/>
      <c r="I29" s="56" t="str">
        <f t="shared" ref="I29:I30" si="2">IF(G29=0,"",IF(H29=0,"",SUM(G29:H29)))</f>
        <v/>
      </c>
      <c r="J29" s="52" t="str">
        <f t="shared" ref="J29:J30" si="3">IF(I29="","",IF(D29="",0,IF(D29&gt;153.757,I29,IF(D29&lt;28,10^(0.787004341*LOG10(28/153.757)^2)*I29,10^(0.787004341*LOG10(D29/153.757)^2)*I29))))</f>
        <v/>
      </c>
    </row>
    <row r="30" spans="2:10" ht="15.75" customHeight="1" x14ac:dyDescent="0.2">
      <c r="B30" s="32"/>
      <c r="C30" s="47"/>
      <c r="D30" s="58"/>
      <c r="E30" s="47"/>
      <c r="F30" s="32"/>
      <c r="G30" s="48"/>
      <c r="H30" s="48"/>
      <c r="I30" s="56" t="str">
        <f t="shared" si="2"/>
        <v/>
      </c>
      <c r="J30" s="52" t="str">
        <f t="shared" si="3"/>
        <v/>
      </c>
    </row>
    <row r="31" spans="2:10" ht="15.75" customHeight="1" x14ac:dyDescent="0.2">
      <c r="B31" s="34"/>
      <c r="C31" s="35"/>
      <c r="D31" s="36"/>
      <c r="E31" s="35"/>
      <c r="F31" s="34"/>
      <c r="G31" s="36"/>
      <c r="H31" s="37"/>
      <c r="I31" s="38" t="s">
        <v>23</v>
      </c>
      <c r="J31" s="53" t="str">
        <f>IF(SUM(J28:J30)&gt;0,SUM(J28:J30),"")</f>
        <v/>
      </c>
    </row>
    <row r="32" spans="2:10" x14ac:dyDescent="0.15">
      <c r="B32" s="5"/>
      <c r="C32" s="6"/>
      <c r="D32" s="7"/>
      <c r="E32" s="6"/>
      <c r="F32" s="5"/>
      <c r="G32" s="7"/>
      <c r="H32" s="7"/>
      <c r="I32" s="7"/>
      <c r="J32" s="3"/>
    </row>
    <row r="33" spans="2:10" ht="16" x14ac:dyDescent="0.2">
      <c r="B33" s="54" t="s">
        <v>47</v>
      </c>
      <c r="C33" s="8"/>
      <c r="D33" s="7"/>
      <c r="E33" s="6"/>
      <c r="F33" s="5"/>
      <c r="G33" s="7"/>
      <c r="H33" s="7"/>
      <c r="I33" s="7"/>
      <c r="J33" s="3"/>
    </row>
    <row r="34" spans="2:10" ht="15" x14ac:dyDescent="0.15">
      <c r="B34" s="42" t="s">
        <v>12</v>
      </c>
      <c r="C34" s="43" t="s">
        <v>13</v>
      </c>
      <c r="D34" s="44" t="s">
        <v>14</v>
      </c>
      <c r="E34" s="43" t="s">
        <v>15</v>
      </c>
      <c r="F34" s="45" t="s">
        <v>16</v>
      </c>
      <c r="G34" s="44" t="s">
        <v>17</v>
      </c>
      <c r="H34" s="44" t="s">
        <v>18</v>
      </c>
      <c r="I34" s="44" t="s">
        <v>19</v>
      </c>
      <c r="J34" s="46" t="s">
        <v>20</v>
      </c>
    </row>
    <row r="35" spans="2:10" ht="15.75" customHeight="1" x14ac:dyDescent="0.2">
      <c r="B35" s="32"/>
      <c r="C35" s="47"/>
      <c r="D35" s="58"/>
      <c r="E35" s="47"/>
      <c r="F35" s="32"/>
      <c r="G35" s="48"/>
      <c r="H35" s="48"/>
      <c r="I35" s="56" t="str">
        <f>IF(G35=0,"",IF(H35=0,"",SUM(G35:H35)))</f>
        <v/>
      </c>
      <c r="J35" s="52" t="str">
        <f>IF(I35="","",IF(D35="",0,IF(D35&gt;153.757,I35,IF(D35&lt;28,10^(0.787004341*LOG10(28/153.757)^2)*I35,10^(0.787004341*LOG10(D35/153.757)^2)*I35))))</f>
        <v/>
      </c>
    </row>
    <row r="36" spans="2:10" ht="15.75" customHeight="1" x14ac:dyDescent="0.2">
      <c r="B36" s="32"/>
      <c r="C36" s="47"/>
      <c r="D36" s="58"/>
      <c r="E36" s="47"/>
      <c r="F36" s="32"/>
      <c r="G36" s="48"/>
      <c r="H36" s="48"/>
      <c r="I36" s="56" t="str">
        <f t="shared" ref="I36:I37" si="4">IF(G36=0,"",IF(H36=0,"",SUM(G36:H36)))</f>
        <v/>
      </c>
      <c r="J36" s="52" t="str">
        <f t="shared" ref="J36:J37" si="5">IF(I36="","",IF(D36="",0,IF(D36&gt;153.757,I36,IF(D36&lt;28,10^(0.787004341*LOG10(28/153.757)^2)*I36,10^(0.787004341*LOG10(D36/153.757)^2)*I36))))</f>
        <v/>
      </c>
    </row>
    <row r="37" spans="2:10" ht="15.75" customHeight="1" x14ac:dyDescent="0.2">
      <c r="B37" s="32"/>
      <c r="C37" s="47"/>
      <c r="D37" s="58"/>
      <c r="E37" s="47"/>
      <c r="F37" s="32"/>
      <c r="G37" s="48"/>
      <c r="H37" s="48"/>
      <c r="I37" s="56" t="str">
        <f t="shared" si="4"/>
        <v/>
      </c>
      <c r="J37" s="52" t="str">
        <f t="shared" si="5"/>
        <v/>
      </c>
    </row>
    <row r="38" spans="2:10" s="4" customFormat="1" ht="15.75" customHeight="1" x14ac:dyDescent="0.2">
      <c r="B38" s="34"/>
      <c r="C38" s="35"/>
      <c r="D38" s="36"/>
      <c r="E38" s="35"/>
      <c r="F38" s="35"/>
      <c r="G38" s="36"/>
      <c r="H38" s="37"/>
      <c r="I38" s="38" t="s">
        <v>25</v>
      </c>
      <c r="J38" s="53" t="str">
        <f>IF(SUM(J35:J37)&gt;0,SUM(J35:J37),"")</f>
        <v/>
      </c>
    </row>
    <row r="39" spans="2:10" x14ac:dyDescent="0.15">
      <c r="B39" s="5"/>
      <c r="C39" s="6"/>
      <c r="D39" s="7"/>
      <c r="E39" s="6"/>
      <c r="F39" s="6"/>
      <c r="G39" s="15"/>
      <c r="H39" s="15"/>
      <c r="I39" s="15"/>
      <c r="J39" s="3"/>
    </row>
    <row r="40" spans="2:10" ht="14" x14ac:dyDescent="0.15">
      <c r="B40" s="39" t="s">
        <v>48</v>
      </c>
      <c r="C40" s="8"/>
      <c r="D40" s="7"/>
      <c r="E40" s="6"/>
      <c r="F40" s="6"/>
      <c r="G40" s="15"/>
      <c r="H40" s="15"/>
      <c r="I40" s="15"/>
      <c r="J40" s="3"/>
    </row>
    <row r="41" spans="2:10" ht="15" x14ac:dyDescent="0.15">
      <c r="B41" s="42" t="s">
        <v>12</v>
      </c>
      <c r="C41" s="43" t="s">
        <v>13</v>
      </c>
      <c r="D41" s="44" t="s">
        <v>14</v>
      </c>
      <c r="E41" s="43" t="s">
        <v>15</v>
      </c>
      <c r="F41" s="43" t="s">
        <v>16</v>
      </c>
      <c r="G41" s="55" t="s">
        <v>17</v>
      </c>
      <c r="H41" s="55" t="s">
        <v>18</v>
      </c>
      <c r="I41" s="55" t="s">
        <v>19</v>
      </c>
      <c r="J41" s="46" t="s">
        <v>20</v>
      </c>
    </row>
    <row r="42" spans="2:10" ht="15.75" customHeight="1" x14ac:dyDescent="0.2">
      <c r="B42" s="32"/>
      <c r="C42" s="47"/>
      <c r="D42" s="58"/>
      <c r="E42" s="47"/>
      <c r="F42" s="32"/>
      <c r="G42" s="48"/>
      <c r="H42" s="48"/>
      <c r="I42" s="56" t="str">
        <f>IF(G42=0,"",IF(H42=0,"",SUM(G42:H42)))</f>
        <v/>
      </c>
      <c r="J42" s="52" t="str">
        <f>IF(I42="","",IF(D42="",0,IF(D42&gt;153.757,I42,IF(D42&lt;28,10^(0.787004341*LOG10(28/153.757)^2)*I42,10^(0.787004341*LOG10(D42/153.757)^2)*I42))))</f>
        <v/>
      </c>
    </row>
    <row r="43" spans="2:10" ht="15.75" customHeight="1" x14ac:dyDescent="0.2">
      <c r="B43" s="32"/>
      <c r="C43" s="47"/>
      <c r="D43" s="58"/>
      <c r="E43" s="47"/>
      <c r="F43" s="32"/>
      <c r="G43" s="48"/>
      <c r="H43" s="48"/>
      <c r="I43" s="56" t="str">
        <f t="shared" ref="I43:I44" si="6">IF(G43=0,"",IF(H43=0,"",SUM(G43:H43)))</f>
        <v/>
      </c>
      <c r="J43" s="52" t="str">
        <f t="shared" ref="J43:J44" si="7">IF(I43="","",IF(D43="",0,IF(D43&gt;153.757,I43,IF(D43&lt;28,10^(0.787004341*LOG10(28/153.757)^2)*I43,10^(0.787004341*LOG10(D43/153.757)^2)*I43))))</f>
        <v/>
      </c>
    </row>
    <row r="44" spans="2:10" ht="15.75" customHeight="1" x14ac:dyDescent="0.2">
      <c r="B44" s="32"/>
      <c r="C44" s="47"/>
      <c r="D44" s="58"/>
      <c r="E44" s="47"/>
      <c r="F44" s="32"/>
      <c r="G44" s="48"/>
      <c r="H44" s="48"/>
      <c r="I44" s="56" t="str">
        <f t="shared" si="6"/>
        <v/>
      </c>
      <c r="J44" s="52" t="str">
        <f t="shared" si="7"/>
        <v/>
      </c>
    </row>
    <row r="45" spans="2:10" ht="15.75" customHeight="1" x14ac:dyDescent="0.2">
      <c r="B45" s="49"/>
      <c r="C45" s="49"/>
      <c r="D45" s="49"/>
      <c r="E45" s="49"/>
      <c r="F45" s="49"/>
      <c r="G45" s="49"/>
      <c r="H45" s="50"/>
      <c r="I45" s="51" t="s">
        <v>27</v>
      </c>
      <c r="J45" s="53" t="str">
        <f>IF(SUM(J42:J44)&gt;0,SUM(J42:J44),"")</f>
        <v/>
      </c>
    </row>
    <row r="46" spans="2:10" x14ac:dyDescent="0.15">
      <c r="B46" s="5"/>
      <c r="C46" s="6"/>
      <c r="D46" s="7"/>
      <c r="E46" s="6"/>
      <c r="F46" s="6"/>
      <c r="G46" s="15"/>
      <c r="H46" s="15"/>
      <c r="I46" s="15"/>
      <c r="J46" s="3"/>
    </row>
    <row r="47" spans="2:10" ht="14" x14ac:dyDescent="0.15">
      <c r="B47" s="39" t="s">
        <v>45</v>
      </c>
      <c r="C47" s="8"/>
      <c r="D47" s="7"/>
      <c r="E47" s="6"/>
      <c r="F47" s="6"/>
      <c r="G47" s="15"/>
      <c r="H47" s="15"/>
      <c r="I47" s="15"/>
      <c r="J47" s="3"/>
    </row>
    <row r="48" spans="2:10" ht="15" x14ac:dyDescent="0.15">
      <c r="B48" s="42" t="s">
        <v>12</v>
      </c>
      <c r="C48" s="43" t="s">
        <v>13</v>
      </c>
      <c r="D48" s="44" t="s">
        <v>14</v>
      </c>
      <c r="E48" s="43" t="s">
        <v>15</v>
      </c>
      <c r="F48" s="43" t="s">
        <v>16</v>
      </c>
      <c r="G48" s="55" t="s">
        <v>17</v>
      </c>
      <c r="H48" s="55" t="s">
        <v>18</v>
      </c>
      <c r="I48" s="55" t="s">
        <v>19</v>
      </c>
      <c r="J48" s="46" t="s">
        <v>20</v>
      </c>
    </row>
    <row r="49" spans="2:10" ht="15.75" customHeight="1" x14ac:dyDescent="0.2">
      <c r="B49" s="32"/>
      <c r="C49" s="47"/>
      <c r="D49" s="58"/>
      <c r="E49" s="47"/>
      <c r="F49" s="32"/>
      <c r="G49" s="48"/>
      <c r="H49" s="48"/>
      <c r="I49" s="56" t="str">
        <f>IF(G49=0,"",IF(H49=0,"",SUM(G49:H49)))</f>
        <v/>
      </c>
      <c r="J49" s="52" t="str">
        <f>IF(I49="","",IF(D49="",0,IF(D49&gt;153.757,I49,IF(D49&lt;28,10^(0.787004341*LOG10(28/153.757)^2)*I49,10^(0.787004341*LOG10(D49/153.757)^2)*I49))))</f>
        <v/>
      </c>
    </row>
    <row r="50" spans="2:10" ht="15.75" customHeight="1" x14ac:dyDescent="0.2">
      <c r="B50" s="32"/>
      <c r="C50" s="47"/>
      <c r="D50" s="58"/>
      <c r="E50" s="47"/>
      <c r="F50" s="32"/>
      <c r="G50" s="48"/>
      <c r="H50" s="48"/>
      <c r="I50" s="56" t="str">
        <f t="shared" ref="I50:I51" si="8">IF(G50=0,"",IF(H50=0,"",SUM(G50:H50)))</f>
        <v/>
      </c>
      <c r="J50" s="52" t="str">
        <f t="shared" ref="J50:J51" si="9">IF(I50="","",IF(D50="",0,IF(D50&gt;153.757,I50,IF(D50&lt;28,10^(0.787004341*LOG10(28/153.757)^2)*I50,10^(0.787004341*LOG10(D50/153.757)^2)*I50))))</f>
        <v/>
      </c>
    </row>
    <row r="51" spans="2:10" ht="15.75" customHeight="1" x14ac:dyDescent="0.2">
      <c r="B51" s="32"/>
      <c r="C51" s="47"/>
      <c r="D51" s="58"/>
      <c r="E51" s="47"/>
      <c r="F51" s="32"/>
      <c r="G51" s="48"/>
      <c r="H51" s="48"/>
      <c r="I51" s="56" t="str">
        <f t="shared" si="8"/>
        <v/>
      </c>
      <c r="J51" s="52" t="str">
        <f t="shared" si="9"/>
        <v/>
      </c>
    </row>
    <row r="52" spans="2:10" ht="15.75" customHeight="1" x14ac:dyDescent="0.2">
      <c r="B52" s="49"/>
      <c r="C52" s="49"/>
      <c r="D52" s="49"/>
      <c r="E52" s="49"/>
      <c r="F52" s="49"/>
      <c r="G52" s="49"/>
      <c r="H52" s="50"/>
      <c r="I52" s="51" t="s">
        <v>27</v>
      </c>
      <c r="J52" s="53" t="str">
        <f>IF(SUM(J49:J51)&gt;0,SUM(J49:J51),"")</f>
        <v/>
      </c>
    </row>
    <row r="54" spans="2:10" s="4" customFormat="1" ht="21.75" customHeight="1" x14ac:dyDescent="0.15">
      <c r="B54"/>
      <c r="C54"/>
      <c r="D54"/>
      <c r="E54"/>
      <c r="F54"/>
      <c r="G54"/>
      <c r="H54"/>
      <c r="I54"/>
      <c r="J54"/>
    </row>
    <row r="55" spans="2:10" ht="27" customHeight="1" x14ac:dyDescent="0.15">
      <c r="B55" s="80"/>
      <c r="C55" s="81"/>
      <c r="D55" s="81"/>
      <c r="E55" s="81"/>
      <c r="F55" s="81"/>
      <c r="G55" s="81"/>
      <c r="H55" s="81"/>
      <c r="I55" s="81"/>
      <c r="J55" s="81"/>
    </row>
    <row r="56" spans="2:10" x14ac:dyDescent="0.15">
      <c r="G56" s="15"/>
      <c r="H56" s="15"/>
      <c r="I56" s="15"/>
    </row>
    <row r="57" spans="2:10" x14ac:dyDescent="0.15">
      <c r="G57" s="15"/>
      <c r="H57" s="15"/>
      <c r="I57" s="15"/>
    </row>
    <row r="58" spans="2:10" x14ac:dyDescent="0.15">
      <c r="G58" s="15"/>
      <c r="H58" s="15"/>
      <c r="I58" s="15"/>
    </row>
    <row r="59" spans="2:10" x14ac:dyDescent="0.15">
      <c r="G59" s="15"/>
      <c r="H59" s="15"/>
      <c r="I59" s="15"/>
    </row>
    <row r="60" spans="2:10" x14ac:dyDescent="0.15">
      <c r="G60" s="15"/>
      <c r="H60" s="15"/>
      <c r="I60" s="15"/>
    </row>
  </sheetData>
  <mergeCells count="7">
    <mergeCell ref="B55:J55"/>
    <mergeCell ref="B2:J2"/>
    <mergeCell ref="B3:J3"/>
    <mergeCell ref="B4:J4"/>
    <mergeCell ref="E5:H5"/>
    <mergeCell ref="B6:J6"/>
    <mergeCell ref="H8:J8"/>
  </mergeCells>
  <pageMargins left="0.78740157499999996" right="0.78740157499999996" top="0.984251969" bottom="0.984251969" header="0.5" footer="0.5"/>
  <pageSetup paperSize="9" scale="75" orientation="portrait" horizontalDpi="0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94AAE6EF176744940E11D3ADF46EF4" ma:contentTypeVersion="5" ma:contentTypeDescription="Opprett et nytt dokument." ma:contentTypeScope="" ma:versionID="48c6c541181150ef3a929f58bece8365">
  <xsd:schema xmlns:xsd="http://www.w3.org/2001/XMLSchema" xmlns:xs="http://www.w3.org/2001/XMLSchema" xmlns:p="http://schemas.microsoft.com/office/2006/metadata/properties" xmlns:ns1="http://schemas.microsoft.com/sharepoint/v3" xmlns:ns2="ef145d64-a689-4632-996c-4b7808930515" targetNamespace="http://schemas.microsoft.com/office/2006/metadata/properties" ma:root="true" ma:fieldsID="b0958f4e0103e81e7467cf0af4556827" ns1:_="" ns2:_="">
    <xsd:import namespace="http://schemas.microsoft.com/sharepoint/v3"/>
    <xsd:import namespace="ef145d64-a689-4632-996c-4b780893051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b809ca8e56e4d4a8122c12376747d4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45d64-a689-4632-996c-4b7808930515" elementFormDefault="qualified">
    <xsd:import namespace="http://schemas.microsoft.com/office/2006/documentManagement/types"/>
    <xsd:import namespace="http://schemas.microsoft.com/office/infopath/2007/PartnerControls"/>
    <xsd:element name="fb809ca8e56e4d4a8122c12376747d4f" ma:index="11" nillable="true" ma:taxonomy="true" ma:internalName="fb809ca8e56e4d4a8122c12376747d4f" ma:taxonomyFieldName="arDokumentkategori" ma:displayName="Dokumentkategori" ma:readOnly="false" ma:default="" ma:fieldId="{fb809ca8-e56e-4d4a-8122-c12376747d4f}" ma:taxonomyMulti="true" ma:sspId="3c6efdf4-b4c8-462d-9cab-4be29478ae61" ma:termSetId="b08b7c1c-db5d-467d-8b8c-eb1e0e0d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d504c98-4430-457d-a15f-e5fdb6a76afc}" ma:internalName="TaxCatchAll" ma:showField="CatchAllData" ma:web="ef145d64-a689-4632-996c-4b7808930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b809ca8e56e4d4a8122c12376747d4f xmlns="ef145d64-a689-4632-996c-4b7808930515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Maler</TermName>
          <TermId xmlns="http://schemas.microsoft.com/office/infopath/2007/PartnerControls">d59c7581-a5a3-4629-8f67-d19ad3651a9c</TermId>
        </TermInfo>
      </Terms>
    </fb809ca8e56e4d4a8122c12376747d4f>
    <TaxCatchAll xmlns="ef145d64-a689-4632-996c-4b7808930515">
      <Value>12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32643C-9848-477F-9C65-162F4284F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145d64-a689-4632-996c-4b780893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2797E4-83B6-4BFB-96AF-72C7FCE3034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ef145d64-a689-4632-996c-4b7808930515"/>
  </ds:schemaRefs>
</ds:datastoreItem>
</file>

<file path=customXml/itemProps3.xml><?xml version="1.0" encoding="utf-8"?>
<ds:datastoreItem xmlns:ds="http://schemas.openxmlformats.org/officeDocument/2006/customXml" ds:itemID="{594349ED-E8D2-4691-8AC0-13200FA7B1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Navngitte områder</vt:lpstr>
      </vt:variant>
      <vt:variant>
        <vt:i4>2</vt:i4>
      </vt:variant>
    </vt:vector>
  </HeadingPairs>
  <TitlesOfParts>
    <vt:vector size="16" baseType="lpstr">
      <vt:lpstr>Eliteserien menn</vt:lpstr>
      <vt:lpstr>1. divisjon menn</vt:lpstr>
      <vt:lpstr>2. divisjon menn</vt:lpstr>
      <vt:lpstr>Eliteserien kvinner</vt:lpstr>
      <vt:lpstr>1. divisjon kvinner</vt:lpstr>
      <vt:lpstr>Juniorserien menn</vt:lpstr>
      <vt:lpstr>Juniorserien kvinner</vt:lpstr>
      <vt:lpstr>Ungdomsserien gutter</vt:lpstr>
      <vt:lpstr>Ungdomsserien jenter</vt:lpstr>
      <vt:lpstr>Veteranserien menn</vt:lpstr>
      <vt:lpstr>1. divisjon veteraner menn</vt:lpstr>
      <vt:lpstr>Veteranserien kvinner</vt:lpstr>
      <vt:lpstr>Mix-lag senior</vt:lpstr>
      <vt:lpstr>Meltzer-Faber</vt:lpstr>
      <vt:lpstr>'1. divisjon veteraner menn'!Utskriftsområde</vt:lpstr>
      <vt:lpstr>'Veteranserien menn'!Utskriftsområde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og Jonny</dc:creator>
  <cp:keywords/>
  <cp:lastModifiedBy>Nilsen, Emelie</cp:lastModifiedBy>
  <dcterms:created xsi:type="dcterms:W3CDTF">2001-09-29T18:51:33Z</dcterms:created>
  <dcterms:modified xsi:type="dcterms:W3CDTF">2025-05-08T08:21:42Z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0x010100D894AAE6EF176744940E11D3ADF46EF4</vt:lpwstr>
  </property>
  <property fmtid="{D5CDD505-2E9C-101B-9397-08002B2CF9AE}" pid="4" name="arDokumentkategori">
    <vt:lpwstr>12;#Maler|d59c7581-a5a3-4629-8f67-d19ad3651a9c</vt:lpwstr>
  </property>
</Properties>
</file>